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progress_updates\docs\"/>
    </mc:Choice>
  </mc:AlternateContent>
  <xr:revisionPtr revIDLastSave="0" documentId="8_{C44A3EE8-FA82-4014-B42E-A9F9865257BF}" xr6:coauthVersionLast="31" xr6:coauthVersionMax="31" xr10:uidLastSave="{00000000-0000-0000-0000-000000000000}"/>
  <bookViews>
    <workbookView xWindow="0" yWindow="0" windowWidth="21570" windowHeight="7950" tabRatio="770" firstSheet="1" activeTab="1" xr2:uid="{00000000-000D-0000-FFFF-FFFF00000000}"/>
  </bookViews>
  <sheets>
    <sheet name="Phase 5 original" sheetId="13" state="hidden" r:id="rId1"/>
    <sheet name="Phase 7" sheetId="15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5" l="1"/>
  <c r="D62" i="15"/>
  <c r="D61" i="15"/>
  <c r="D60" i="15"/>
  <c r="D59" i="15"/>
  <c r="D58" i="15"/>
  <c r="D57" i="15"/>
  <c r="D64" i="15" l="1"/>
  <c r="D65" i="15" s="1"/>
</calcChain>
</file>

<file path=xl/sharedStrings.xml><?xml version="1.0" encoding="utf-8"?>
<sst xmlns="http://schemas.openxmlformats.org/spreadsheetml/2006/main" count="267" uniqueCount="153">
  <si>
    <t>Gold STAMP Program to Reduce Pressure Ulcers</t>
  </si>
  <si>
    <t>Completed</t>
  </si>
  <si>
    <t>Suspended</t>
  </si>
  <si>
    <t>Cancelled</t>
  </si>
  <si>
    <t>In Progress</t>
  </si>
  <si>
    <t>Status</t>
  </si>
  <si>
    <t>Date Completed</t>
  </si>
  <si>
    <t xml:space="preserve">Division Lead </t>
  </si>
  <si>
    <t>Team Lead</t>
  </si>
  <si>
    <t>Steve Simmons</t>
  </si>
  <si>
    <t>MRT 
Project #</t>
  </si>
  <si>
    <t>Mark Kissinger</t>
  </si>
  <si>
    <t>OPH</t>
  </si>
  <si>
    <t>Dan O'Connell</t>
  </si>
  <si>
    <t>Liz Misa, Mark Kissinger</t>
  </si>
  <si>
    <t>Liz Misa</t>
  </si>
  <si>
    <t>OHIP</t>
  </si>
  <si>
    <t>John Ulberg</t>
  </si>
  <si>
    <t>Karen Meier</t>
  </si>
  <si>
    <t>Margaret Willard</t>
  </si>
  <si>
    <t>Mark Bertozzi</t>
  </si>
  <si>
    <t>DPDM</t>
  </si>
  <si>
    <t>Carol Lindley</t>
  </si>
  <si>
    <t xml:space="preserve">Cancelled </t>
  </si>
  <si>
    <t xml:space="preserve">Completed </t>
  </si>
  <si>
    <t xml:space="preserve">Merged </t>
  </si>
  <si>
    <t>Included in MRT Waiver</t>
  </si>
  <si>
    <t>Total</t>
  </si>
  <si>
    <t>Remain open</t>
  </si>
  <si>
    <t>Patricia Sheppard</t>
  </si>
  <si>
    <t>Tony Merola</t>
  </si>
  <si>
    <t>Janet Zachary-Elkind</t>
  </si>
  <si>
    <t>Monica Toohey</t>
  </si>
  <si>
    <t>Project/Task Description</t>
  </si>
  <si>
    <t>May 2015</t>
  </si>
  <si>
    <t>Cost-sharing Limits for Medicare Part B Claims</t>
  </si>
  <si>
    <t>Connie Donohue, Cristin Carter</t>
  </si>
  <si>
    <t xml:space="preserve">Division of Nursing Homes and ICF/IID </t>
  </si>
  <si>
    <t>Paula Grogin</t>
  </si>
  <si>
    <t>Catch-All</t>
  </si>
  <si>
    <t>Mainstream Managed Care Plan Profit Cap</t>
  </si>
  <si>
    <t xml:space="preserve"> Division of Long Term Care Bureau of Community Integration and Alzheimer Disease</t>
  </si>
  <si>
    <t>David Hoffman</t>
  </si>
  <si>
    <t>MLTC Technology Demonstration</t>
  </si>
  <si>
    <t>Medicaid Transportation Fee Enhancement-  and Standardization</t>
  </si>
  <si>
    <t>Deidre Astin</t>
  </si>
  <si>
    <t xml:space="preserve"> Health Home Criminal Justice Initiative</t>
  </si>
  <si>
    <t>ICAN Expansion</t>
  </si>
  <si>
    <t>Shanon Vollmer, Pavel Terpelets</t>
  </si>
  <si>
    <t>BIP NY Connects Expansion</t>
  </si>
  <si>
    <t xml:space="preserve"> Karen Ambros</t>
  </si>
  <si>
    <t xml:space="preserve"> HCBS Settings Statewide Transition Plan</t>
  </si>
  <si>
    <t xml:space="preserve"> Karen Meier        </t>
  </si>
  <si>
    <t>Air Ambulance</t>
  </si>
  <si>
    <t>Supplemental Ambulance</t>
  </si>
  <si>
    <t>Rural Transportation</t>
  </si>
  <si>
    <t>Young Adult Special Populations Demo</t>
  </si>
  <si>
    <t>Community First Choice Option/ Investments in Olmstead</t>
  </si>
  <si>
    <t>Pharmacy Savings</t>
  </si>
  <si>
    <t>Statewide Supplemental Rebates (FFS/MCO)</t>
  </si>
  <si>
    <t>Accelerate Rebate Collections (FFS/MCO)</t>
  </si>
  <si>
    <t>Expand Clinical Drug Editing in FFS</t>
  </si>
  <si>
    <t>Implement Managed Care Pharmacy Efficiencies</t>
  </si>
  <si>
    <t>Mike Dembrosky</t>
  </si>
  <si>
    <t>Specialty Pharmacy Vendor</t>
  </si>
  <si>
    <t>Hospital Reimbursement</t>
  </si>
  <si>
    <t>Establish Hospital Quality Pool</t>
  </si>
  <si>
    <t>Mike Ogborn</t>
  </si>
  <si>
    <t>Invest in Essential Community Hospitals</t>
  </si>
  <si>
    <t>Eliminate PPNO Rate Reduction</t>
  </si>
  <si>
    <t>Eliminate Across the Board Elective Deliveries</t>
  </si>
  <si>
    <t xml:space="preserve">Supportive Housing  </t>
  </si>
  <si>
    <t>Peer Training/Employment Linkages</t>
  </si>
  <si>
    <t>Division of Long-Term Care</t>
  </si>
  <si>
    <t>Medical Respite and DSRIP Rental Subsidy Program</t>
  </si>
  <si>
    <t xml:space="preserve">Moving On Initiative </t>
  </si>
  <si>
    <t>Access to Homes</t>
  </si>
  <si>
    <t xml:space="preserve"> Liz Misa, Mark Kissinger</t>
  </si>
  <si>
    <t xml:space="preserve">MRT Service and Operating </t>
  </si>
  <si>
    <t>Alzheimers Disease Caregiver Support Project</t>
  </si>
  <si>
    <t>Substantively Complete</t>
  </si>
  <si>
    <t>Frank Czernicki</t>
  </si>
  <si>
    <t>Advanced Training Initiative</t>
  </si>
  <si>
    <t>Refinancing / Shared Savings</t>
  </si>
  <si>
    <t>Energy Efficiency</t>
  </si>
  <si>
    <t>NAMI (Net Adjusted Medicaid Income)</t>
  </si>
  <si>
    <t>Neurodegenerative Initiative (ND)</t>
  </si>
  <si>
    <t>Medicaid Coverage of Harm Reduction Activities: AI providers reimbursement</t>
  </si>
  <si>
    <t xml:space="preserve">         Project/Task Description</t>
  </si>
  <si>
    <t>Care Management Population &amp; Benefit Expansion, Access to Services, and Consumer Rights</t>
  </si>
  <si>
    <t xml:space="preserve">Care Management for All </t>
  </si>
  <si>
    <t>Joanne Martinez, Alisa Costa</t>
  </si>
  <si>
    <t>Merged from #5314C</t>
  </si>
  <si>
    <t>Merged from #7501</t>
  </si>
  <si>
    <t>Merged from #1458</t>
  </si>
  <si>
    <t>Medical Respite Program</t>
  </si>
  <si>
    <t>April 2016</t>
  </si>
  <si>
    <t>Merged #9003</t>
  </si>
  <si>
    <t>June 2016</t>
  </si>
  <si>
    <t xml:space="preserve">Finance and Rate Setting </t>
  </si>
  <si>
    <t>Long Term Care</t>
  </si>
  <si>
    <t>Program Development and Management</t>
  </si>
  <si>
    <t>Phase 7</t>
  </si>
  <si>
    <t>MRT Phase 8 Project Status</t>
  </si>
  <si>
    <t>Hepatitis C Elimination Initiatives</t>
  </si>
  <si>
    <t>Reduce FFS/MCO Rate for Providers Without VBP Contracts</t>
  </si>
  <si>
    <t xml:space="preserve">Expand Access to Assisted Living Program Services </t>
  </si>
  <si>
    <t>Additional Funding for VAPAP/VBP-QIP</t>
  </si>
  <si>
    <t>OMIG Savings Initiatives</t>
  </si>
  <si>
    <t>Claims Editing Enhancements</t>
  </si>
  <si>
    <t>Maximus Contract - 3-year Extension</t>
  </si>
  <si>
    <t>Best Practices in ER Diversion &amp; Inpatient Discharge</t>
  </si>
  <si>
    <t>HCBS Settings Statewide Transition Plan</t>
  </si>
  <si>
    <t>Enforce billing restriction to prevent Nurse Practitioners, Physician Assistants, and Nurse-Midwives from being paid separately for practitioner claims for services provided in (Article 28) hospitals.</t>
  </si>
  <si>
    <t>Asset Verification System (AVS)</t>
  </si>
  <si>
    <t>Indigent Care Workgroup</t>
  </si>
  <si>
    <t>Quarterly Meetings on Medicaid Managed Care Rates</t>
  </si>
  <si>
    <t>Nursing Home 1% ATB (4 Year Payback)</t>
  </si>
  <si>
    <t>Convert VBP-QIP / Other Supplemental programs to Essential Plan</t>
  </si>
  <si>
    <t>Rebate Risk Assessment</t>
  </si>
  <si>
    <t>Implement a Penalty on poor performing Nursing Homes</t>
  </si>
  <si>
    <t>Rationalize Nursing Home Case Mix Index Increases</t>
  </si>
  <si>
    <t>Rural County Provider funding</t>
  </si>
  <si>
    <t>Increase Current Penalties for Managed Care Plans that Fail to Meet VBP targets</t>
  </si>
  <si>
    <t>Increased MRT/Safety Net IGT</t>
  </si>
  <si>
    <t>Safety Net (50% Safety Net 50% CHA &amp; SCH)</t>
  </si>
  <si>
    <t>Enrollment Reconciliation</t>
  </si>
  <si>
    <t>Admin Rate Reduction/Regulation Relief on MLTC Plans</t>
  </si>
  <si>
    <t xml:space="preserve">Nursing Home Three Month Carve Out Proposal </t>
  </si>
  <si>
    <t>Restrict LHCSA Contracts with MLTCPs</t>
  </si>
  <si>
    <t>Restrict Memebers from Transfering Plans for a Period of 12 Months / MLTC Lock-In Proposal</t>
  </si>
  <si>
    <t>Require a Continuous 120 Days of CBLTC</t>
  </si>
  <si>
    <t>FI Marketing Restriction</t>
  </si>
  <si>
    <t xml:space="preserve">Authorization vs. Utilization Adjustment for MLTC </t>
  </si>
  <si>
    <t>Social Adult Day Benefit Efficiency Savings</t>
  </si>
  <si>
    <t>LHCSA/FI Cost reports</t>
  </si>
  <si>
    <t>Oversight and Reporting On MLTC Plan Closures</t>
  </si>
  <si>
    <t>Congestion Surharge for Fee -For-Service Transportation</t>
  </si>
  <si>
    <t>Update Professional Dispensing Fee</t>
  </si>
  <si>
    <t>Reduce Opioid Use by 20% by 2020</t>
  </si>
  <si>
    <t>Medication Adherence</t>
  </si>
  <si>
    <t xml:space="preserve">Optimize Outreach Resources for High Risk Members </t>
  </si>
  <si>
    <t>Ensure Health Home Connectivity with RHIOs</t>
  </si>
  <si>
    <t xml:space="preserve">Health Home Performance Initiative </t>
  </si>
  <si>
    <t>Criminal Background Checks</t>
  </si>
  <si>
    <t>Health Homes - Quality Improvements</t>
  </si>
  <si>
    <t>Increase annual PT visit limit</t>
  </si>
  <si>
    <t xml:space="preserve">Medicaid Max for Article 28 TBI waiver </t>
  </si>
  <si>
    <t>Reduce Overutilization of Laboratory Services</t>
  </si>
  <si>
    <t>Health Home Healthy Rewards</t>
  </si>
  <si>
    <t>NY State of Health Customer Service Center Contract Amendment</t>
  </si>
  <si>
    <t>Merged w/ 11004</t>
  </si>
  <si>
    <t>Medicaid MCO Performance Opportunity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</si>
</sst>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5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6" fillId="0" borderId="0" xfId="3" applyNumberFormat="1" applyFont="1" applyProtection="1"/>
    <xf numFmtId="0" fontId="5" fillId="0" borderId="0" xfId="0" applyFont="1" applyProtection="1"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right"/>
    </xf>
    <xf numFmtId="0" fontId="6" fillId="0" borderId="9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1" fontId="7" fillId="3" borderId="11" xfId="0" applyNumberFormat="1" applyFont="1" applyFill="1" applyBorder="1" applyAlignment="1" applyProtection="1">
      <alignment vertical="center"/>
      <protection locked="0"/>
    </xf>
    <xf numFmtId="1" fontId="7" fillId="3" borderId="13" xfId="0" applyNumberFormat="1" applyFont="1" applyFill="1" applyBorder="1" applyAlignment="1" applyProtection="1">
      <alignment vertical="center"/>
      <protection locked="0"/>
    </xf>
    <xf numFmtId="1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1000000}"/>
    <cellStyle name="Normal 3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showRuler="0" zoomScaleNormal="100" workbookViewId="0">
      <selection activeCell="G13" sqref="G13"/>
    </sheetView>
  </sheetViews>
  <sheetFormatPr defaultRowHeight="30" customHeight="1" x14ac:dyDescent="0.2"/>
  <cols>
    <col min="1" max="1" width="10.140625" style="38" bestFit="1" customWidth="1"/>
    <col min="2" max="2" width="49.85546875" style="28" customWidth="1"/>
    <col min="3" max="3" width="11.5703125" style="44" bestFit="1" customWidth="1"/>
    <col min="4" max="4" width="12.5703125" style="29" customWidth="1"/>
    <col min="5" max="5" width="22.5703125" style="30" customWidth="1"/>
    <col min="6" max="6" width="20.140625" style="28" customWidth="1"/>
    <col min="7" max="7" width="13.85546875" style="4" customWidth="1"/>
    <col min="8" max="16384" width="9.140625" style="4"/>
  </cols>
  <sheetData>
    <row r="1" spans="1:6" s="18" customFormat="1" ht="30" customHeight="1" x14ac:dyDescent="0.25">
      <c r="A1" s="36"/>
      <c r="B1" s="19" t="s">
        <v>33</v>
      </c>
      <c r="C1" s="20" t="s">
        <v>5</v>
      </c>
      <c r="D1" s="5" t="s">
        <v>6</v>
      </c>
      <c r="E1" s="21" t="s">
        <v>7</v>
      </c>
      <c r="F1" s="21" t="s">
        <v>8</v>
      </c>
    </row>
    <row r="2" spans="1:6" s="18" customFormat="1" ht="16.5" customHeight="1" x14ac:dyDescent="0.25">
      <c r="A2" s="36"/>
      <c r="B2" s="19"/>
      <c r="C2" s="20"/>
      <c r="D2" s="5"/>
      <c r="E2" s="21"/>
      <c r="F2" s="21"/>
    </row>
    <row r="3" spans="1:6" s="18" customFormat="1" ht="30" customHeight="1" x14ac:dyDescent="0.25">
      <c r="A3" s="36"/>
      <c r="B3" s="39" t="s">
        <v>39</v>
      </c>
      <c r="C3" s="42"/>
      <c r="D3" s="40"/>
      <c r="E3" s="41"/>
      <c r="F3" s="41"/>
    </row>
    <row r="4" spans="1:6" s="9" customFormat="1" ht="30" customHeight="1" x14ac:dyDescent="0.25">
      <c r="A4" s="36">
        <v>8001</v>
      </c>
      <c r="B4" s="17" t="s">
        <v>35</v>
      </c>
      <c r="C4" s="11" t="s">
        <v>4</v>
      </c>
      <c r="D4" s="12"/>
      <c r="E4" s="22" t="s">
        <v>21</v>
      </c>
      <c r="F4" s="22" t="s">
        <v>36</v>
      </c>
    </row>
    <row r="5" spans="1:6" ht="30" customHeight="1" x14ac:dyDescent="0.2">
      <c r="A5" s="36">
        <v>8002</v>
      </c>
      <c r="B5" s="6" t="s">
        <v>0</v>
      </c>
      <c r="C5" s="13" t="s">
        <v>1</v>
      </c>
      <c r="D5" s="10" t="s">
        <v>96</v>
      </c>
      <c r="E5" s="24" t="s">
        <v>37</v>
      </c>
      <c r="F5" s="24" t="s">
        <v>38</v>
      </c>
    </row>
    <row r="6" spans="1:6" s="9" customFormat="1" ht="30" customHeight="1" x14ac:dyDescent="0.25">
      <c r="A6" s="36">
        <v>8003</v>
      </c>
      <c r="B6" s="17" t="s">
        <v>40</v>
      </c>
      <c r="C6" s="11" t="s">
        <v>3</v>
      </c>
      <c r="D6" s="12"/>
      <c r="E6" s="23"/>
      <c r="F6" s="22"/>
    </row>
    <row r="7" spans="1:6" s="9" customFormat="1" ht="71.25" x14ac:dyDescent="0.25">
      <c r="A7" s="36">
        <v>8004</v>
      </c>
      <c r="B7" s="6" t="s">
        <v>79</v>
      </c>
      <c r="C7" s="13" t="s">
        <v>1</v>
      </c>
      <c r="D7" s="10" t="s">
        <v>98</v>
      </c>
      <c r="E7" s="24" t="s">
        <v>41</v>
      </c>
      <c r="F7" s="24" t="s">
        <v>42</v>
      </c>
    </row>
    <row r="8" spans="1:6" s="9" customFormat="1" ht="30" customHeight="1" x14ac:dyDescent="0.25">
      <c r="A8" s="36">
        <v>8005</v>
      </c>
      <c r="B8" s="17" t="s">
        <v>43</v>
      </c>
      <c r="C8" s="11" t="s">
        <v>4</v>
      </c>
      <c r="D8" s="12"/>
      <c r="E8" s="22"/>
      <c r="F8" s="22" t="s">
        <v>19</v>
      </c>
    </row>
    <row r="9" spans="1:6" s="9" customFormat="1" ht="30" customHeight="1" x14ac:dyDescent="0.25">
      <c r="A9" s="36">
        <v>8006</v>
      </c>
      <c r="B9" s="17" t="s">
        <v>82</v>
      </c>
      <c r="C9" s="11" t="s">
        <v>4</v>
      </c>
      <c r="D9" s="12"/>
      <c r="E9" s="22"/>
      <c r="F9" s="22" t="s">
        <v>81</v>
      </c>
    </row>
    <row r="10" spans="1:6" s="9" customFormat="1" ht="30" customHeight="1" x14ac:dyDescent="0.25">
      <c r="A10" s="36">
        <v>8007</v>
      </c>
      <c r="B10" s="6" t="s">
        <v>44</v>
      </c>
      <c r="C10" s="13" t="s">
        <v>1</v>
      </c>
      <c r="D10" s="10" t="s">
        <v>34</v>
      </c>
      <c r="E10" s="24" t="s">
        <v>15</v>
      </c>
      <c r="F10" s="24" t="s">
        <v>20</v>
      </c>
    </row>
    <row r="11" spans="1:6" s="9" customFormat="1" ht="30" customHeight="1" x14ac:dyDescent="0.25">
      <c r="A11" s="36">
        <v>8008</v>
      </c>
      <c r="B11" s="17" t="s">
        <v>46</v>
      </c>
      <c r="C11" s="11" t="s">
        <v>4</v>
      </c>
      <c r="D11" s="12"/>
      <c r="E11" s="22"/>
      <c r="F11" s="22" t="s">
        <v>45</v>
      </c>
    </row>
    <row r="12" spans="1:6" s="9" customFormat="1" ht="28.5" x14ac:dyDescent="0.25">
      <c r="A12" s="36">
        <v>8009</v>
      </c>
      <c r="B12" s="17" t="s">
        <v>47</v>
      </c>
      <c r="C12" s="11" t="s">
        <v>4</v>
      </c>
      <c r="D12" s="12"/>
      <c r="E12" s="22" t="s">
        <v>11</v>
      </c>
      <c r="F12" s="22" t="s">
        <v>48</v>
      </c>
    </row>
    <row r="13" spans="1:6" s="9" customFormat="1" ht="30" customHeight="1" x14ac:dyDescent="0.25">
      <c r="A13" s="36">
        <v>8010</v>
      </c>
      <c r="B13" s="17" t="s">
        <v>49</v>
      </c>
      <c r="C13" s="11" t="s">
        <v>4</v>
      </c>
      <c r="D13" s="12"/>
      <c r="E13" s="22" t="s">
        <v>11</v>
      </c>
      <c r="F13" s="22" t="s">
        <v>50</v>
      </c>
    </row>
    <row r="14" spans="1:6" s="9" customFormat="1" ht="30" customHeight="1" x14ac:dyDescent="0.25">
      <c r="A14" s="36">
        <v>8011</v>
      </c>
      <c r="B14" s="17" t="s">
        <v>51</v>
      </c>
      <c r="C14" s="11" t="s">
        <v>4</v>
      </c>
      <c r="D14" s="12"/>
      <c r="E14" s="22" t="s">
        <v>11</v>
      </c>
      <c r="F14" s="22" t="s">
        <v>52</v>
      </c>
    </row>
    <row r="15" spans="1:6" s="9" customFormat="1" ht="30" customHeight="1" x14ac:dyDescent="0.25">
      <c r="A15" s="36">
        <v>8012</v>
      </c>
      <c r="B15" s="7" t="s">
        <v>53</v>
      </c>
      <c r="C15" s="13" t="s">
        <v>1</v>
      </c>
      <c r="D15" s="10" t="s">
        <v>34</v>
      </c>
      <c r="E15" s="25"/>
      <c r="F15" s="25" t="s">
        <v>20</v>
      </c>
    </row>
    <row r="16" spans="1:6" s="9" customFormat="1" ht="30" customHeight="1" x14ac:dyDescent="0.25">
      <c r="A16" s="36">
        <v>8013</v>
      </c>
      <c r="B16" s="17" t="s">
        <v>54</v>
      </c>
      <c r="C16" s="11" t="s">
        <v>1</v>
      </c>
      <c r="D16" s="12"/>
      <c r="E16" s="23" t="s">
        <v>15</v>
      </c>
      <c r="F16" s="23" t="s">
        <v>20</v>
      </c>
    </row>
    <row r="17" spans="1:7" s="9" customFormat="1" ht="30" customHeight="1" x14ac:dyDescent="0.25">
      <c r="A17" s="36">
        <v>8014</v>
      </c>
      <c r="B17" s="6" t="s">
        <v>55</v>
      </c>
      <c r="C17" s="13" t="s">
        <v>1</v>
      </c>
      <c r="D17" s="10" t="s">
        <v>96</v>
      </c>
      <c r="E17" s="24"/>
      <c r="F17" s="25" t="s">
        <v>20</v>
      </c>
    </row>
    <row r="18" spans="1:7" s="9" customFormat="1" ht="30" customHeight="1" x14ac:dyDescent="0.25">
      <c r="A18" s="36">
        <v>8015</v>
      </c>
      <c r="B18" s="17" t="s">
        <v>56</v>
      </c>
      <c r="C18" s="11" t="s">
        <v>4</v>
      </c>
      <c r="D18" s="12"/>
      <c r="E18" s="22"/>
      <c r="F18" s="22" t="s">
        <v>81</v>
      </c>
    </row>
    <row r="19" spans="1:7" s="9" customFormat="1" ht="30" customHeight="1" x14ac:dyDescent="0.25">
      <c r="A19" s="36">
        <v>8016</v>
      </c>
      <c r="B19" s="17" t="s">
        <v>57</v>
      </c>
      <c r="C19" s="11" t="s">
        <v>4</v>
      </c>
      <c r="D19" s="12"/>
      <c r="E19" s="22"/>
      <c r="F19" s="22" t="s">
        <v>18</v>
      </c>
    </row>
    <row r="20" spans="1:7" s="9" customFormat="1" ht="30" customHeight="1" x14ac:dyDescent="0.25">
      <c r="A20" s="36">
        <v>8017</v>
      </c>
      <c r="B20" s="17" t="s">
        <v>83</v>
      </c>
      <c r="C20" s="11" t="s">
        <v>4</v>
      </c>
      <c r="D20" s="12"/>
      <c r="E20" s="22" t="s">
        <v>16</v>
      </c>
      <c r="F20" s="22" t="s">
        <v>9</v>
      </c>
    </row>
    <row r="21" spans="1:7" s="9" customFormat="1" ht="30" customHeight="1" x14ac:dyDescent="0.25">
      <c r="A21" s="36">
        <v>8018</v>
      </c>
      <c r="B21" s="17" t="s">
        <v>84</v>
      </c>
      <c r="C21" s="11" t="s">
        <v>4</v>
      </c>
      <c r="D21" s="12"/>
      <c r="E21" s="22" t="s">
        <v>16</v>
      </c>
      <c r="F21" s="22" t="s">
        <v>9</v>
      </c>
    </row>
    <row r="22" spans="1:7" s="9" customFormat="1" ht="30" customHeight="1" x14ac:dyDescent="0.25">
      <c r="A22" s="36">
        <v>8019</v>
      </c>
      <c r="B22" s="17" t="s">
        <v>85</v>
      </c>
      <c r="C22" s="11" t="s">
        <v>4</v>
      </c>
      <c r="D22" s="12"/>
      <c r="E22" s="22"/>
      <c r="F22" s="22" t="s">
        <v>81</v>
      </c>
    </row>
    <row r="23" spans="1:7" s="9" customFormat="1" ht="30" customHeight="1" x14ac:dyDescent="0.25">
      <c r="A23" s="36">
        <v>8020</v>
      </c>
      <c r="B23" s="17" t="s">
        <v>86</v>
      </c>
      <c r="C23" s="11" t="s">
        <v>4</v>
      </c>
      <c r="D23" s="12"/>
      <c r="E23" s="22"/>
      <c r="F23" s="22" t="s">
        <v>81</v>
      </c>
    </row>
    <row r="24" spans="1:7" s="9" customFormat="1" ht="30" customHeight="1" x14ac:dyDescent="0.25">
      <c r="A24" s="36">
        <v>8021</v>
      </c>
      <c r="B24" s="17" t="s">
        <v>87</v>
      </c>
      <c r="C24" s="11" t="s">
        <v>4</v>
      </c>
      <c r="D24" s="12"/>
      <c r="E24" s="22" t="s">
        <v>12</v>
      </c>
      <c r="F24" s="22" t="s">
        <v>13</v>
      </c>
      <c r="G24" s="9" t="s">
        <v>92</v>
      </c>
    </row>
    <row r="25" spans="1:7" s="26" customFormat="1" ht="30" customHeight="1" x14ac:dyDescent="0.25">
      <c r="A25" s="36"/>
      <c r="B25" s="39" t="s">
        <v>58</v>
      </c>
      <c r="C25" s="43"/>
      <c r="D25" s="16"/>
      <c r="E25" s="35"/>
      <c r="F25" s="35"/>
    </row>
    <row r="26" spans="1:7" s="9" customFormat="1" ht="30" customHeight="1" x14ac:dyDescent="0.25">
      <c r="A26" s="36">
        <v>8101</v>
      </c>
      <c r="B26" s="17" t="s">
        <v>59</v>
      </c>
      <c r="C26" s="11" t="s">
        <v>4</v>
      </c>
      <c r="D26" s="12"/>
      <c r="E26" s="22" t="s">
        <v>31</v>
      </c>
      <c r="F26" s="22" t="s">
        <v>30</v>
      </c>
      <c r="G26" s="9" t="s">
        <v>93</v>
      </c>
    </row>
    <row r="27" spans="1:7" s="9" customFormat="1" ht="30" customHeight="1" x14ac:dyDescent="0.25">
      <c r="A27" s="36">
        <v>8102</v>
      </c>
      <c r="B27" s="17" t="s">
        <v>60</v>
      </c>
      <c r="C27" s="11" t="s">
        <v>4</v>
      </c>
      <c r="D27" s="12"/>
      <c r="E27" s="22" t="s">
        <v>31</v>
      </c>
      <c r="F27" s="22" t="s">
        <v>30</v>
      </c>
    </row>
    <row r="28" spans="1:7" s="9" customFormat="1" ht="30" customHeight="1" x14ac:dyDescent="0.25">
      <c r="A28" s="36">
        <v>8103</v>
      </c>
      <c r="B28" s="17" t="s">
        <v>61</v>
      </c>
      <c r="C28" s="11" t="s">
        <v>4</v>
      </c>
      <c r="D28" s="12"/>
      <c r="E28" s="22"/>
      <c r="F28" s="22" t="s">
        <v>32</v>
      </c>
    </row>
    <row r="29" spans="1:7" s="9" customFormat="1" ht="30" customHeight="1" x14ac:dyDescent="0.25">
      <c r="A29" s="36">
        <v>8104</v>
      </c>
      <c r="B29" s="6" t="s">
        <v>62</v>
      </c>
      <c r="C29" s="13" t="s">
        <v>1</v>
      </c>
      <c r="D29" s="10"/>
      <c r="E29" s="24"/>
      <c r="F29" s="24" t="s">
        <v>63</v>
      </c>
    </row>
    <row r="30" spans="1:7" s="9" customFormat="1" ht="30" customHeight="1" x14ac:dyDescent="0.25">
      <c r="A30" s="36">
        <v>8105</v>
      </c>
      <c r="B30" s="6" t="s">
        <v>64</v>
      </c>
      <c r="C30" s="13" t="s">
        <v>1</v>
      </c>
      <c r="D30" s="10"/>
      <c r="E30" s="24" t="s">
        <v>31</v>
      </c>
      <c r="F30" s="24" t="s">
        <v>22</v>
      </c>
    </row>
    <row r="31" spans="1:7" s="9" customFormat="1" ht="30" customHeight="1" x14ac:dyDescent="0.25">
      <c r="A31" s="36"/>
      <c r="B31" s="39" t="s">
        <v>65</v>
      </c>
      <c r="C31" s="43"/>
      <c r="D31" s="16"/>
      <c r="E31" s="35"/>
      <c r="F31" s="35"/>
    </row>
    <row r="32" spans="1:7" s="9" customFormat="1" ht="30" customHeight="1" x14ac:dyDescent="0.25">
      <c r="A32" s="36">
        <v>8201</v>
      </c>
      <c r="B32" s="17" t="s">
        <v>66</v>
      </c>
      <c r="C32" s="11" t="s">
        <v>4</v>
      </c>
      <c r="D32" s="12"/>
      <c r="E32" s="22" t="s">
        <v>17</v>
      </c>
      <c r="F32" s="22" t="s">
        <v>67</v>
      </c>
    </row>
    <row r="33" spans="1:7" s="9" customFormat="1" ht="30" customHeight="1" x14ac:dyDescent="0.25">
      <c r="A33" s="36">
        <v>8202</v>
      </c>
      <c r="B33" s="17" t="s">
        <v>68</v>
      </c>
      <c r="C33" s="11" t="s">
        <v>4</v>
      </c>
      <c r="D33" s="12"/>
      <c r="E33" s="22" t="s">
        <v>17</v>
      </c>
      <c r="F33" s="22" t="s">
        <v>67</v>
      </c>
    </row>
    <row r="34" spans="1:7" s="9" customFormat="1" ht="30" customHeight="1" x14ac:dyDescent="0.25">
      <c r="A34" s="36">
        <v>8203</v>
      </c>
      <c r="B34" s="17" t="s">
        <v>69</v>
      </c>
      <c r="C34" s="11" t="s">
        <v>4</v>
      </c>
      <c r="D34" s="12"/>
      <c r="E34" s="22" t="s">
        <v>17</v>
      </c>
      <c r="F34" s="22" t="s">
        <v>67</v>
      </c>
    </row>
    <row r="35" spans="1:7" s="9" customFormat="1" ht="30" customHeight="1" x14ac:dyDescent="0.25">
      <c r="A35" s="36">
        <v>8204</v>
      </c>
      <c r="B35" s="17" t="s">
        <v>70</v>
      </c>
      <c r="C35" s="11" t="s">
        <v>4</v>
      </c>
      <c r="D35" s="12"/>
      <c r="E35" s="22" t="s">
        <v>17</v>
      </c>
      <c r="F35" s="22" t="s">
        <v>67</v>
      </c>
    </row>
    <row r="36" spans="1:7" s="9" customFormat="1" ht="30" customHeight="1" x14ac:dyDescent="0.25">
      <c r="A36" s="36"/>
      <c r="B36" s="39" t="s">
        <v>71</v>
      </c>
      <c r="C36" s="43"/>
      <c r="D36" s="16"/>
      <c r="E36" s="35"/>
      <c r="F36" s="35"/>
    </row>
    <row r="37" spans="1:7" s="9" customFormat="1" ht="30" customHeight="1" x14ac:dyDescent="0.25">
      <c r="A37" s="36">
        <v>8301</v>
      </c>
      <c r="B37" s="6" t="s">
        <v>72</v>
      </c>
      <c r="C37" s="13" t="s">
        <v>3</v>
      </c>
      <c r="D37" s="10"/>
      <c r="E37" s="24" t="s">
        <v>73</v>
      </c>
      <c r="F37" s="24" t="s">
        <v>14</v>
      </c>
    </row>
    <row r="38" spans="1:7" s="9" customFormat="1" ht="30" customHeight="1" x14ac:dyDescent="0.25">
      <c r="A38" s="36">
        <v>8302</v>
      </c>
      <c r="B38" s="17" t="s">
        <v>74</v>
      </c>
      <c r="C38" s="11" t="s">
        <v>4</v>
      </c>
      <c r="D38" s="12"/>
      <c r="E38" s="22" t="s">
        <v>73</v>
      </c>
      <c r="F38" s="22" t="s">
        <v>14</v>
      </c>
    </row>
    <row r="39" spans="1:7" s="9" customFormat="1" ht="30" customHeight="1" x14ac:dyDescent="0.25">
      <c r="A39" s="36">
        <v>8303</v>
      </c>
      <c r="B39" s="6" t="s">
        <v>75</v>
      </c>
      <c r="C39" s="13" t="s">
        <v>2</v>
      </c>
      <c r="D39" s="10"/>
      <c r="E39" s="24" t="s">
        <v>73</v>
      </c>
      <c r="F39" s="24" t="s">
        <v>14</v>
      </c>
    </row>
    <row r="40" spans="1:7" s="9" customFormat="1" ht="30" customHeight="1" x14ac:dyDescent="0.25">
      <c r="A40" s="36">
        <v>8304</v>
      </c>
      <c r="B40" s="6" t="s">
        <v>76</v>
      </c>
      <c r="C40" s="13" t="s">
        <v>1</v>
      </c>
      <c r="D40" s="10"/>
      <c r="E40" s="24" t="s">
        <v>73</v>
      </c>
      <c r="F40" s="24" t="s">
        <v>77</v>
      </c>
    </row>
    <row r="41" spans="1:7" ht="30" customHeight="1" x14ac:dyDescent="0.2">
      <c r="A41" s="36">
        <v>8305</v>
      </c>
      <c r="B41" s="6" t="s">
        <v>78</v>
      </c>
      <c r="C41" s="13" t="s">
        <v>3</v>
      </c>
      <c r="D41" s="10"/>
      <c r="E41" s="24" t="s">
        <v>73</v>
      </c>
      <c r="F41" s="24" t="s">
        <v>77</v>
      </c>
    </row>
    <row r="42" spans="1:7" ht="30" customHeight="1" x14ac:dyDescent="0.2">
      <c r="A42" s="36">
        <v>8306</v>
      </c>
      <c r="B42" s="6" t="s">
        <v>95</v>
      </c>
      <c r="C42" s="13" t="s">
        <v>97</v>
      </c>
      <c r="D42" s="10"/>
      <c r="E42" s="24" t="s">
        <v>73</v>
      </c>
      <c r="F42" s="24" t="s">
        <v>77</v>
      </c>
    </row>
    <row r="43" spans="1:7" ht="30" customHeight="1" x14ac:dyDescent="0.2">
      <c r="A43" s="36"/>
      <c r="B43" s="39" t="s">
        <v>90</v>
      </c>
      <c r="C43" s="43"/>
      <c r="D43" s="16"/>
      <c r="E43" s="35"/>
      <c r="F43" s="35"/>
      <c r="G43" s="9"/>
    </row>
    <row r="44" spans="1:7" ht="28.5" x14ac:dyDescent="0.2">
      <c r="A44" s="36">
        <v>8401</v>
      </c>
      <c r="B44" s="17" t="s">
        <v>89</v>
      </c>
      <c r="C44" s="11" t="s">
        <v>4</v>
      </c>
      <c r="D44" s="12"/>
      <c r="E44" s="22" t="s">
        <v>91</v>
      </c>
      <c r="F44" s="22" t="s">
        <v>29</v>
      </c>
      <c r="G44" s="15" t="s">
        <v>94</v>
      </c>
    </row>
    <row r="45" spans="1:7" ht="30" customHeight="1" x14ac:dyDescent="0.2">
      <c r="A45" s="37"/>
      <c r="B45" s="27"/>
      <c r="C45" s="14"/>
    </row>
    <row r="46" spans="1:7" ht="30" customHeight="1" x14ac:dyDescent="0.2">
      <c r="A46" s="37"/>
      <c r="B46" s="27"/>
      <c r="C46" s="14"/>
    </row>
  </sheetData>
  <sheetProtection selectLockedCells="1"/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2"/>
  <sheetViews>
    <sheetView showGridLines="0" tabSelected="1" showRuler="0" view="pageLayout" zoomScale="130" zoomScaleNormal="100" zoomScalePageLayoutView="130" workbookViewId="0"/>
  </sheetViews>
  <sheetFormatPr defaultRowHeight="30" customHeight="1" x14ac:dyDescent="0.2"/>
  <cols>
    <col min="1" max="1" width="10.140625" style="52" bestFit="1" customWidth="1"/>
    <col min="2" max="2" width="68.85546875" style="45" customWidth="1"/>
    <col min="3" max="3" width="21.28515625" style="59" customWidth="1"/>
    <col min="4" max="4" width="9.42578125" style="32" bestFit="1" customWidth="1"/>
    <col min="5" max="16384" width="9.140625" style="32"/>
  </cols>
  <sheetData>
    <row r="1" spans="1:3" ht="26.25" customHeight="1" thickBot="1" x14ac:dyDescent="0.25">
      <c r="A1" s="67"/>
      <c r="B1" s="69" t="s">
        <v>103</v>
      </c>
      <c r="C1" s="68"/>
    </row>
    <row r="2" spans="1:3" s="48" customFormat="1" ht="30" customHeight="1" x14ac:dyDescent="0.25">
      <c r="A2" s="61" t="s">
        <v>10</v>
      </c>
      <c r="B2" s="70" t="s">
        <v>88</v>
      </c>
      <c r="C2" s="62" t="s">
        <v>5</v>
      </c>
    </row>
    <row r="3" spans="1:3" s="48" customFormat="1" ht="30" customHeight="1" x14ac:dyDescent="0.25">
      <c r="A3" s="47"/>
      <c r="B3" s="46" t="s">
        <v>39</v>
      </c>
      <c r="C3" s="53"/>
    </row>
    <row r="4" spans="1:3" ht="30" customHeight="1" x14ac:dyDescent="0.2">
      <c r="A4" s="47">
        <v>11001</v>
      </c>
      <c r="B4" s="34" t="s">
        <v>114</v>
      </c>
      <c r="C4" s="33" t="s">
        <v>4</v>
      </c>
    </row>
    <row r="5" spans="1:3" s="2" customFormat="1" ht="56.25" customHeight="1" x14ac:dyDescent="0.25">
      <c r="A5" s="47">
        <v>11002</v>
      </c>
      <c r="B5" s="60" t="s">
        <v>113</v>
      </c>
      <c r="C5" s="33" t="s">
        <v>1</v>
      </c>
    </row>
    <row r="6" spans="1:3" s="2" customFormat="1" ht="30" customHeight="1" x14ac:dyDescent="0.25">
      <c r="A6" s="47">
        <v>11003</v>
      </c>
      <c r="B6" s="34" t="s">
        <v>112</v>
      </c>
      <c r="C6" s="33" t="s">
        <v>4</v>
      </c>
    </row>
    <row r="7" spans="1:3" s="2" customFormat="1" ht="30" customHeight="1" x14ac:dyDescent="0.25">
      <c r="A7" s="47">
        <v>11004</v>
      </c>
      <c r="B7" s="34" t="s">
        <v>152</v>
      </c>
      <c r="C7" s="33" t="s">
        <v>4</v>
      </c>
    </row>
    <row r="8" spans="1:3" s="2" customFormat="1" ht="30" customHeight="1" x14ac:dyDescent="0.25">
      <c r="A8" s="47">
        <v>11005</v>
      </c>
      <c r="B8" s="34" t="s">
        <v>111</v>
      </c>
      <c r="C8" s="33" t="s">
        <v>151</v>
      </c>
    </row>
    <row r="9" spans="1:3" s="2" customFormat="1" ht="30" customHeight="1" x14ac:dyDescent="0.25">
      <c r="A9" s="47">
        <v>11006</v>
      </c>
      <c r="B9" s="34" t="s">
        <v>110</v>
      </c>
      <c r="C9" s="33" t="s">
        <v>4</v>
      </c>
    </row>
    <row r="10" spans="1:3" s="2" customFormat="1" ht="30" customHeight="1" x14ac:dyDescent="0.25">
      <c r="A10" s="47">
        <v>11007</v>
      </c>
      <c r="B10" s="34" t="s">
        <v>150</v>
      </c>
      <c r="C10" s="33" t="s">
        <v>4</v>
      </c>
    </row>
    <row r="11" spans="1:3" s="2" customFormat="1" ht="30" customHeight="1" x14ac:dyDescent="0.25">
      <c r="A11" s="47">
        <v>11008</v>
      </c>
      <c r="B11" s="8" t="s">
        <v>109</v>
      </c>
      <c r="C11" s="33" t="s">
        <v>3</v>
      </c>
    </row>
    <row r="12" spans="1:3" s="2" customFormat="1" ht="30" customHeight="1" x14ac:dyDescent="0.25">
      <c r="A12" s="47">
        <v>11009</v>
      </c>
      <c r="B12" s="34" t="s">
        <v>108</v>
      </c>
      <c r="C12" s="33" t="s">
        <v>1</v>
      </c>
    </row>
    <row r="13" spans="1:3" s="2" customFormat="1" ht="30" customHeight="1" x14ac:dyDescent="0.25">
      <c r="A13" s="47">
        <v>11010</v>
      </c>
      <c r="B13" s="34" t="s">
        <v>107</v>
      </c>
      <c r="C13" s="33" t="s">
        <v>4</v>
      </c>
    </row>
    <row r="14" spans="1:3" s="2" customFormat="1" ht="30" customHeight="1" x14ac:dyDescent="0.25">
      <c r="A14" s="47">
        <v>11011</v>
      </c>
      <c r="B14" s="34" t="s">
        <v>106</v>
      </c>
      <c r="C14" s="33" t="s">
        <v>4</v>
      </c>
    </row>
    <row r="15" spans="1:3" s="2" customFormat="1" ht="30" customHeight="1" x14ac:dyDescent="0.25">
      <c r="A15" s="47">
        <v>11012</v>
      </c>
      <c r="B15" s="34" t="s">
        <v>105</v>
      </c>
      <c r="C15" s="33" t="s">
        <v>4</v>
      </c>
    </row>
    <row r="16" spans="1:3" s="2" customFormat="1" ht="30" customHeight="1" x14ac:dyDescent="0.25">
      <c r="A16" s="47">
        <v>11013</v>
      </c>
      <c r="B16" s="34" t="s">
        <v>104</v>
      </c>
      <c r="C16" s="33" t="s">
        <v>4</v>
      </c>
    </row>
    <row r="17" spans="1:3" s="2" customFormat="1" ht="30" customHeight="1" x14ac:dyDescent="0.25">
      <c r="A17" s="47"/>
      <c r="B17" s="65" t="s">
        <v>99</v>
      </c>
      <c r="C17" s="66"/>
    </row>
    <row r="18" spans="1:3" s="2" customFormat="1" ht="30" customHeight="1" x14ac:dyDescent="0.25">
      <c r="A18" s="47">
        <v>11101</v>
      </c>
      <c r="B18" s="73" t="s">
        <v>115</v>
      </c>
      <c r="C18" s="33" t="s">
        <v>4</v>
      </c>
    </row>
    <row r="19" spans="1:3" s="2" customFormat="1" ht="30" customHeight="1" x14ac:dyDescent="0.25">
      <c r="A19" s="47">
        <v>11102</v>
      </c>
      <c r="B19" s="73" t="s">
        <v>116</v>
      </c>
      <c r="C19" s="33" t="s">
        <v>4</v>
      </c>
    </row>
    <row r="20" spans="1:3" s="2" customFormat="1" ht="30" customHeight="1" x14ac:dyDescent="0.25">
      <c r="A20" s="47">
        <v>11103</v>
      </c>
      <c r="B20" s="73" t="s">
        <v>117</v>
      </c>
      <c r="C20" s="33" t="s">
        <v>4</v>
      </c>
    </row>
    <row r="21" spans="1:3" s="2" customFormat="1" ht="30" customHeight="1" x14ac:dyDescent="0.25">
      <c r="A21" s="47">
        <v>11104</v>
      </c>
      <c r="B21" s="73" t="s">
        <v>118</v>
      </c>
      <c r="C21" s="33" t="s">
        <v>4</v>
      </c>
    </row>
    <row r="22" spans="1:3" s="2" customFormat="1" ht="30" customHeight="1" x14ac:dyDescent="0.25">
      <c r="A22" s="47">
        <v>11105</v>
      </c>
      <c r="B22" s="73" t="s">
        <v>119</v>
      </c>
      <c r="C22" s="33" t="s">
        <v>4</v>
      </c>
    </row>
    <row r="23" spans="1:3" s="2" customFormat="1" ht="30" customHeight="1" x14ac:dyDescent="0.25">
      <c r="A23" s="47">
        <v>11106</v>
      </c>
      <c r="B23" s="73" t="s">
        <v>120</v>
      </c>
      <c r="C23" s="33" t="s">
        <v>1</v>
      </c>
    </row>
    <row r="24" spans="1:3" s="2" customFormat="1" ht="30" customHeight="1" x14ac:dyDescent="0.25">
      <c r="A24" s="47">
        <v>11107</v>
      </c>
      <c r="B24" s="73" t="s">
        <v>121</v>
      </c>
      <c r="C24" s="33" t="s">
        <v>4</v>
      </c>
    </row>
    <row r="25" spans="1:3" s="2" customFormat="1" ht="30" customHeight="1" x14ac:dyDescent="0.25">
      <c r="A25" s="47">
        <v>11108</v>
      </c>
      <c r="B25" s="73" t="s">
        <v>122</v>
      </c>
      <c r="C25" s="33" t="s">
        <v>4</v>
      </c>
    </row>
    <row r="26" spans="1:3" s="2" customFormat="1" ht="30" customHeight="1" x14ac:dyDescent="0.25">
      <c r="A26" s="47">
        <v>11109</v>
      </c>
      <c r="B26" s="73" t="s">
        <v>123</v>
      </c>
      <c r="C26" s="33" t="s">
        <v>4</v>
      </c>
    </row>
    <row r="27" spans="1:3" s="2" customFormat="1" ht="30" customHeight="1" x14ac:dyDescent="0.25">
      <c r="A27" s="47">
        <v>11110</v>
      </c>
      <c r="B27" s="73" t="s">
        <v>124</v>
      </c>
      <c r="C27" s="33" t="s">
        <v>4</v>
      </c>
    </row>
    <row r="28" spans="1:3" s="2" customFormat="1" ht="30" customHeight="1" x14ac:dyDescent="0.25">
      <c r="A28" s="47">
        <v>11111</v>
      </c>
      <c r="B28" s="73" t="s">
        <v>125</v>
      </c>
      <c r="C28" s="33" t="s">
        <v>4</v>
      </c>
    </row>
    <row r="29" spans="1:3" s="2" customFormat="1" ht="30" customHeight="1" x14ac:dyDescent="0.25">
      <c r="A29" s="47">
        <v>11112</v>
      </c>
      <c r="B29" s="73" t="s">
        <v>126</v>
      </c>
      <c r="C29" s="33" t="s">
        <v>4</v>
      </c>
    </row>
    <row r="30" spans="1:3" s="2" customFormat="1" ht="30" customHeight="1" x14ac:dyDescent="0.25">
      <c r="A30" s="47"/>
      <c r="B30" s="65" t="s">
        <v>100</v>
      </c>
      <c r="C30" s="66"/>
    </row>
    <row r="31" spans="1:3" s="2" customFormat="1" ht="30" customHeight="1" x14ac:dyDescent="0.25">
      <c r="A31" s="47">
        <v>11201</v>
      </c>
      <c r="B31" s="34" t="s">
        <v>127</v>
      </c>
      <c r="C31" s="33" t="s">
        <v>1</v>
      </c>
    </row>
    <row r="32" spans="1:3" s="49" customFormat="1" ht="30" customHeight="1" x14ac:dyDescent="0.25">
      <c r="A32" s="47">
        <v>11202</v>
      </c>
      <c r="B32" s="34" t="s">
        <v>128</v>
      </c>
      <c r="C32" s="33" t="s">
        <v>4</v>
      </c>
    </row>
    <row r="33" spans="1:3" s="2" customFormat="1" ht="30" customHeight="1" x14ac:dyDescent="0.25">
      <c r="A33" s="47">
        <v>11203</v>
      </c>
      <c r="B33" s="34" t="s">
        <v>129</v>
      </c>
      <c r="C33" s="33" t="s">
        <v>1</v>
      </c>
    </row>
    <row r="34" spans="1:3" s="2" customFormat="1" ht="30" customHeight="1" x14ac:dyDescent="0.25">
      <c r="A34" s="47">
        <v>11204</v>
      </c>
      <c r="B34" s="34" t="s">
        <v>130</v>
      </c>
      <c r="C34" s="33" t="s">
        <v>4</v>
      </c>
    </row>
    <row r="35" spans="1:3" s="2" customFormat="1" ht="30" customHeight="1" x14ac:dyDescent="0.25">
      <c r="A35" s="47">
        <v>11205</v>
      </c>
      <c r="B35" s="34" t="s">
        <v>131</v>
      </c>
      <c r="C35" s="33" t="s">
        <v>1</v>
      </c>
    </row>
    <row r="36" spans="1:3" s="2" customFormat="1" ht="30" customHeight="1" x14ac:dyDescent="0.25">
      <c r="A36" s="47">
        <v>11206</v>
      </c>
      <c r="B36" s="34" t="s">
        <v>132</v>
      </c>
      <c r="C36" s="33" t="s">
        <v>1</v>
      </c>
    </row>
    <row r="37" spans="1:3" s="2" customFormat="1" ht="30" customHeight="1" x14ac:dyDescent="0.25">
      <c r="A37" s="47">
        <v>11207</v>
      </c>
      <c r="B37" s="34" t="s">
        <v>133</v>
      </c>
      <c r="C37" s="33" t="s">
        <v>4</v>
      </c>
    </row>
    <row r="38" spans="1:3" s="2" customFormat="1" ht="30" customHeight="1" x14ac:dyDescent="0.25">
      <c r="A38" s="47">
        <v>11208</v>
      </c>
      <c r="B38" s="34" t="s">
        <v>134</v>
      </c>
      <c r="C38" s="33" t="s">
        <v>4</v>
      </c>
    </row>
    <row r="39" spans="1:3" s="2" customFormat="1" ht="30" customHeight="1" x14ac:dyDescent="0.25">
      <c r="A39" s="47">
        <v>11209</v>
      </c>
      <c r="B39" s="34" t="s">
        <v>135</v>
      </c>
      <c r="C39" s="33" t="s">
        <v>4</v>
      </c>
    </row>
    <row r="40" spans="1:3" s="2" customFormat="1" ht="30" customHeight="1" x14ac:dyDescent="0.25">
      <c r="A40" s="47">
        <v>11210</v>
      </c>
      <c r="B40" s="34" t="s">
        <v>136</v>
      </c>
      <c r="C40" s="33" t="s">
        <v>1</v>
      </c>
    </row>
    <row r="41" spans="1:3" s="2" customFormat="1" ht="30" customHeight="1" x14ac:dyDescent="0.25">
      <c r="A41" s="47"/>
      <c r="B41" s="65" t="s">
        <v>101</v>
      </c>
      <c r="C41" s="66"/>
    </row>
    <row r="42" spans="1:3" s="2" customFormat="1" ht="30" customHeight="1" x14ac:dyDescent="0.25">
      <c r="A42" s="47">
        <v>11301</v>
      </c>
      <c r="B42" s="1" t="s">
        <v>137</v>
      </c>
      <c r="C42" s="33" t="s">
        <v>4</v>
      </c>
    </row>
    <row r="43" spans="1:3" s="2" customFormat="1" ht="30" customHeight="1" x14ac:dyDescent="0.25">
      <c r="A43" s="47">
        <v>11302</v>
      </c>
      <c r="B43" s="34" t="s">
        <v>138</v>
      </c>
      <c r="C43" s="33" t="s">
        <v>4</v>
      </c>
    </row>
    <row r="44" spans="1:3" s="2" customFormat="1" ht="30" customHeight="1" x14ac:dyDescent="0.25">
      <c r="A44" s="47">
        <v>11303</v>
      </c>
      <c r="B44" s="34" t="s">
        <v>139</v>
      </c>
      <c r="C44" s="33" t="s">
        <v>4</v>
      </c>
    </row>
    <row r="45" spans="1:3" s="2" customFormat="1" ht="30" customHeight="1" x14ac:dyDescent="0.25">
      <c r="A45" s="47">
        <v>11304</v>
      </c>
      <c r="B45" s="34" t="s">
        <v>140</v>
      </c>
      <c r="C45" s="33" t="s">
        <v>4</v>
      </c>
    </row>
    <row r="46" spans="1:3" s="2" customFormat="1" ht="30" customHeight="1" x14ac:dyDescent="0.25">
      <c r="A46" s="47">
        <v>11305</v>
      </c>
      <c r="B46" s="34" t="s">
        <v>141</v>
      </c>
      <c r="C46" s="33" t="s">
        <v>4</v>
      </c>
    </row>
    <row r="47" spans="1:3" s="2" customFormat="1" ht="30" customHeight="1" x14ac:dyDescent="0.25">
      <c r="A47" s="47">
        <v>11306</v>
      </c>
      <c r="B47" s="34" t="s">
        <v>142</v>
      </c>
      <c r="C47" s="33" t="s">
        <v>4</v>
      </c>
    </row>
    <row r="48" spans="1:3" s="2" customFormat="1" ht="30" customHeight="1" x14ac:dyDescent="0.25">
      <c r="A48" s="47">
        <v>11307</v>
      </c>
      <c r="B48" s="34" t="s">
        <v>143</v>
      </c>
      <c r="C48" s="33" t="s">
        <v>4</v>
      </c>
    </row>
    <row r="49" spans="1:4" s="2" customFormat="1" ht="30" customHeight="1" x14ac:dyDescent="0.25">
      <c r="A49" s="47">
        <v>11308</v>
      </c>
      <c r="B49" s="34" t="s">
        <v>144</v>
      </c>
      <c r="C49" s="33" t="s">
        <v>4</v>
      </c>
    </row>
    <row r="50" spans="1:4" s="2" customFormat="1" ht="30" customHeight="1" x14ac:dyDescent="0.25">
      <c r="A50" s="47">
        <v>11309</v>
      </c>
      <c r="B50" s="74" t="s">
        <v>149</v>
      </c>
      <c r="C50" s="33" t="s">
        <v>1</v>
      </c>
    </row>
    <row r="51" spans="1:4" s="49" customFormat="1" ht="30" customHeight="1" x14ac:dyDescent="0.25">
      <c r="A51" s="47">
        <v>11310</v>
      </c>
      <c r="B51" s="34" t="s">
        <v>145</v>
      </c>
      <c r="C51" s="33" t="s">
        <v>4</v>
      </c>
    </row>
    <row r="52" spans="1:4" s="2" customFormat="1" ht="30" customHeight="1" x14ac:dyDescent="0.25">
      <c r="A52" s="47">
        <v>11311</v>
      </c>
      <c r="B52" s="34" t="s">
        <v>146</v>
      </c>
      <c r="C52" s="33" t="s">
        <v>4</v>
      </c>
    </row>
    <row r="53" spans="1:4" s="2" customFormat="1" ht="30" customHeight="1" x14ac:dyDescent="0.25">
      <c r="A53" s="47">
        <v>11312</v>
      </c>
      <c r="B53" s="6" t="s">
        <v>147</v>
      </c>
      <c r="C53" s="33" t="s">
        <v>4</v>
      </c>
    </row>
    <row r="54" spans="1:4" s="2" customFormat="1" ht="30" customHeight="1" x14ac:dyDescent="0.25">
      <c r="A54" s="47">
        <v>11313</v>
      </c>
      <c r="B54" s="6" t="s">
        <v>148</v>
      </c>
      <c r="C54" s="33" t="s">
        <v>1</v>
      </c>
    </row>
    <row r="55" spans="1:4" s="2" customFormat="1" ht="30" customHeight="1" thickBot="1" x14ac:dyDescent="0.3">
      <c r="A55" s="50"/>
      <c r="B55" s="51"/>
      <c r="C55" s="54"/>
    </row>
    <row r="56" spans="1:4" s="2" customFormat="1" ht="15" customHeight="1" x14ac:dyDescent="0.25">
      <c r="A56" s="50"/>
      <c r="B56" s="51"/>
      <c r="C56" s="64" t="s">
        <v>102</v>
      </c>
      <c r="D56" s="63"/>
    </row>
    <row r="57" spans="1:4" s="2" customFormat="1" ht="15" customHeight="1" x14ac:dyDescent="0.2">
      <c r="A57" s="50"/>
      <c r="B57" s="51"/>
      <c r="C57" s="55" t="s">
        <v>23</v>
      </c>
      <c r="D57" s="71">
        <f>COUNTIF(C4:C54,"cancel*")</f>
        <v>1</v>
      </c>
    </row>
    <row r="58" spans="1:4" s="2" customFormat="1" ht="15" customHeight="1" x14ac:dyDescent="0.2">
      <c r="A58" s="52"/>
      <c r="B58" s="45"/>
      <c r="C58" s="55" t="s">
        <v>24</v>
      </c>
      <c r="D58" s="75">
        <f>COUNTIF(C4:C54,"complete*")</f>
        <v>10</v>
      </c>
    </row>
    <row r="59" spans="1:4" s="2" customFormat="1" ht="15" customHeight="1" x14ac:dyDescent="0.2">
      <c r="A59" s="52"/>
      <c r="B59" s="45"/>
      <c r="C59" s="55" t="s">
        <v>25</v>
      </c>
      <c r="D59" s="71">
        <f>COUNTIF(C4:C54,"merge*")</f>
        <v>1</v>
      </c>
    </row>
    <row r="60" spans="1:4" s="2" customFormat="1" ht="15" customHeight="1" x14ac:dyDescent="0.2">
      <c r="A60" s="52"/>
      <c r="B60" s="45"/>
      <c r="C60" s="55" t="s">
        <v>26</v>
      </c>
      <c r="D60" s="71">
        <f>COUNTIF(C4:C54,"waiver*")</f>
        <v>0</v>
      </c>
    </row>
    <row r="61" spans="1:4" s="2" customFormat="1" ht="15" customHeight="1" x14ac:dyDescent="0.2">
      <c r="A61" s="52"/>
      <c r="B61" s="45"/>
      <c r="C61" s="55" t="s">
        <v>80</v>
      </c>
      <c r="D61" s="71">
        <f>COUNTIF(C4:C54,"sub* comp*")</f>
        <v>0</v>
      </c>
    </row>
    <row r="62" spans="1:4" s="2" customFormat="1" ht="15" customHeight="1" x14ac:dyDescent="0.2">
      <c r="A62" s="52"/>
      <c r="B62" s="45"/>
      <c r="C62" s="55" t="s">
        <v>2</v>
      </c>
      <c r="D62" s="71">
        <f>COUNTIF(C4:C54,"suspend*")</f>
        <v>0</v>
      </c>
    </row>
    <row r="63" spans="1:4" s="2" customFormat="1" ht="15" customHeight="1" thickBot="1" x14ac:dyDescent="0.25">
      <c r="A63" s="52"/>
      <c r="B63" s="45"/>
      <c r="C63" s="56" t="s">
        <v>4</v>
      </c>
      <c r="D63" s="75">
        <f>COUNTIF(C4:C54,"in progress*")</f>
        <v>36</v>
      </c>
    </row>
    <row r="64" spans="1:4" s="2" customFormat="1" ht="15" customHeight="1" thickTop="1" thickBot="1" x14ac:dyDescent="0.25">
      <c r="A64" s="52"/>
      <c r="B64" s="45"/>
      <c r="C64" s="57" t="s">
        <v>27</v>
      </c>
      <c r="D64" s="72">
        <f>SUM(D57:D63)</f>
        <v>48</v>
      </c>
    </row>
    <row r="65" spans="1:5" s="2" customFormat="1" ht="15" customHeight="1" x14ac:dyDescent="0.2">
      <c r="A65" s="52"/>
      <c r="B65" s="45"/>
      <c r="C65" s="58"/>
      <c r="D65" s="31">
        <f>(SUM(D61:D63)/D64)</f>
        <v>0.75</v>
      </c>
      <c r="E65" s="3" t="s">
        <v>28</v>
      </c>
    </row>
    <row r="66" spans="1:5" s="2" customFormat="1" ht="30" customHeight="1" x14ac:dyDescent="0.2">
      <c r="A66" s="52"/>
      <c r="B66" s="45"/>
      <c r="C66" s="59"/>
      <c r="D66" s="32"/>
    </row>
    <row r="67" spans="1:5" s="2" customFormat="1" ht="30" customHeight="1" x14ac:dyDescent="0.2">
      <c r="A67" s="52"/>
      <c r="B67" s="45"/>
      <c r="C67" s="59"/>
      <c r="D67" s="32"/>
    </row>
    <row r="68" spans="1:5" s="2" customFormat="1" ht="30" customHeight="1" x14ac:dyDescent="0.2">
      <c r="A68" s="52"/>
      <c r="B68" s="45"/>
      <c r="C68" s="59"/>
      <c r="D68" s="32"/>
    </row>
    <row r="69" spans="1:5" s="2" customFormat="1" ht="30" customHeight="1" x14ac:dyDescent="0.2">
      <c r="A69" s="52"/>
      <c r="B69" s="45"/>
      <c r="C69" s="59"/>
      <c r="D69" s="32"/>
    </row>
    <row r="70" spans="1:5" s="2" customFormat="1" ht="30" customHeight="1" x14ac:dyDescent="0.2">
      <c r="A70" s="52"/>
      <c r="B70" s="45"/>
      <c r="C70" s="59"/>
      <c r="D70" s="32"/>
    </row>
    <row r="73" spans="1:5" ht="15" x14ac:dyDescent="0.2">
      <c r="E73" s="3"/>
    </row>
    <row r="74" spans="1:5" ht="15" x14ac:dyDescent="0.2">
      <c r="E74" s="3"/>
    </row>
    <row r="75" spans="1:5" ht="15" x14ac:dyDescent="0.2">
      <c r="E75" s="3"/>
    </row>
    <row r="76" spans="1:5" ht="15" x14ac:dyDescent="0.2">
      <c r="E76" s="3"/>
    </row>
    <row r="77" spans="1:5" ht="15" x14ac:dyDescent="0.2">
      <c r="E77" s="3"/>
    </row>
    <row r="78" spans="1:5" ht="15" x14ac:dyDescent="0.2">
      <c r="E78" s="3"/>
    </row>
    <row r="79" spans="1:5" ht="15" x14ac:dyDescent="0.2">
      <c r="E79" s="3"/>
    </row>
    <row r="80" spans="1:5" ht="15" x14ac:dyDescent="0.2">
      <c r="E80" s="3"/>
    </row>
    <row r="81" spans="5:5" ht="15" x14ac:dyDescent="0.2">
      <c r="E81" s="3"/>
    </row>
    <row r="82" spans="5:5" ht="15" x14ac:dyDescent="0.2"/>
  </sheetData>
  <sheetProtection selectLockedCells="1"/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5 original</vt:lpstr>
      <vt:lpstr>Phase 7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Ripstein</dc:creator>
  <cp:lastModifiedBy>Kim Fraim</cp:lastModifiedBy>
  <cp:lastPrinted>2017-07-06T20:06:10Z</cp:lastPrinted>
  <dcterms:created xsi:type="dcterms:W3CDTF">2014-09-09T13:29:03Z</dcterms:created>
  <dcterms:modified xsi:type="dcterms:W3CDTF">2018-11-05T17:46:24Z</dcterms:modified>
</cp:coreProperties>
</file>