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8_{2BCAAC76-EDC2-441C-AEC5-F9A7ADC9CA43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6 original" sheetId="16" state="hidden" r:id="rId1"/>
    <sheet name="Phase 6" sheetId="17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7" l="1"/>
  <c r="C36" i="17"/>
  <c r="C40" i="17"/>
  <c r="C42" i="17"/>
  <c r="C14" i="17"/>
  <c r="C17" i="17"/>
  <c r="C19" i="17"/>
  <c r="D50" i="17" l="1"/>
  <c r="D49" i="17"/>
  <c r="D46" i="17"/>
  <c r="D47" i="17"/>
  <c r="D45" i="17"/>
  <c r="D48" i="17"/>
  <c r="D51" i="17" l="1"/>
  <c r="D52" i="17" s="1"/>
</calcChain>
</file>

<file path=xl/sharedStrings.xml><?xml version="1.0" encoding="utf-8"?>
<sst xmlns="http://schemas.openxmlformats.org/spreadsheetml/2006/main" count="187" uniqueCount="83">
  <si>
    <t>Completed</t>
  </si>
  <si>
    <t>Suspended</t>
  </si>
  <si>
    <t>In Progress</t>
  </si>
  <si>
    <t>Status</t>
  </si>
  <si>
    <t>Date Completed</t>
  </si>
  <si>
    <t>Team Lead</t>
  </si>
  <si>
    <t>Steve Simmons</t>
  </si>
  <si>
    <t>MRT 
Project #</t>
  </si>
  <si>
    <t>Division of Long Term Care</t>
  </si>
  <si>
    <t>Liz Misa, Mark Kissinger</t>
  </si>
  <si>
    <t xml:space="preserve">Cancelled </t>
  </si>
  <si>
    <t xml:space="preserve">Completed </t>
  </si>
  <si>
    <t xml:space="preserve">Merged </t>
  </si>
  <si>
    <t>Total</t>
  </si>
  <si>
    <t>Remain open</t>
  </si>
  <si>
    <t>Office of Public Health</t>
  </si>
  <si>
    <t>Project/Task Description</t>
  </si>
  <si>
    <t>Phase 5</t>
  </si>
  <si>
    <t>Catch-All</t>
  </si>
  <si>
    <t>Substantively Complete</t>
  </si>
  <si>
    <t xml:space="preserve">         Project/Task Description</t>
  </si>
  <si>
    <t>Medical Respite Program</t>
  </si>
  <si>
    <t>MRT Phase 6 Project Status</t>
  </si>
  <si>
    <t>Office of Primary Care &amp; Health Systems Management</t>
  </si>
  <si>
    <t>Distressed Hospital Funding</t>
  </si>
  <si>
    <t>End of AIDS Investment</t>
  </si>
  <si>
    <t>MCO Penalities</t>
  </si>
  <si>
    <t>Division of Finance &amp; Rate Setting</t>
  </si>
  <si>
    <t>Repatriated Patients' Data</t>
  </si>
  <si>
    <t>Global Cap: Legislative Meetings</t>
  </si>
  <si>
    <t>HHC/Public Hospital VBPQIP Payments</t>
  </si>
  <si>
    <t xml:space="preserve"> Uncompensated Care</t>
  </si>
  <si>
    <t>MC/MLTC Regional Rate Adjustment</t>
  </si>
  <si>
    <t>Pediatric Ventilator Bed Rate Increases</t>
  </si>
  <si>
    <t>Restorative Care Unit Demonstration Program</t>
  </si>
  <si>
    <t>Carve Out Transportation from NH Rate</t>
  </si>
  <si>
    <t>Reduce Managed Care Profit Cap</t>
  </si>
  <si>
    <t>OMIG/Plan MA Fiscal Integrity</t>
  </si>
  <si>
    <t>Office of the State Comptroller Audit Findings</t>
  </si>
  <si>
    <t xml:space="preserve">Generic CPI Penalty </t>
  </si>
  <si>
    <t xml:space="preserve"> ACA Insurance Tax (MCO Tax)</t>
  </si>
  <si>
    <t>Transistion of TBI/NHTD Participants to CFCO</t>
  </si>
  <si>
    <t>Division of Program Development and Management</t>
  </si>
  <si>
    <t xml:space="preserve"> Waiver for Medicaid Services to Inmates</t>
  </si>
  <si>
    <t>Medicaid Update re: Medicare Part B</t>
  </si>
  <si>
    <t>Health Homes for Children Start Up Costs</t>
  </si>
  <si>
    <t>Ambulance Transportation Rate Adequacy Review</t>
  </si>
  <si>
    <t>Opiods Hard Cap</t>
  </si>
  <si>
    <t>Cost-sharing Limits for Medicare Part C Claims</t>
  </si>
  <si>
    <t>Health Homes - Criminal Justice</t>
  </si>
  <si>
    <t>New Ambulette Ambulatory Fee</t>
  </si>
  <si>
    <t>Comprehensive coverage/promotion of LARC</t>
  </si>
  <si>
    <t>Increase Disallowance for Early Elective Deliveries</t>
  </si>
  <si>
    <t>Continued Medicaid Coverage Review</t>
  </si>
  <si>
    <t xml:space="preserve">Claim Extra 1% FMAP for US Preventative </t>
  </si>
  <si>
    <t>FUL Federal Revision</t>
  </si>
  <si>
    <t xml:space="preserve">Dan Sheppard </t>
  </si>
  <si>
    <t xml:space="preserve">Dan O'Connell           </t>
  </si>
  <si>
    <t xml:space="preserve">Mark Shutts  </t>
  </si>
  <si>
    <t xml:space="preserve">Mike Dembrowsky     </t>
  </si>
  <si>
    <t xml:space="preserve">Dan Carmody </t>
  </si>
  <si>
    <t xml:space="preserve">Mike Ogborn  </t>
  </si>
  <si>
    <t xml:space="preserve">Janet Baggetta         </t>
  </si>
  <si>
    <t xml:space="preserve">Rebecca Corso  </t>
  </si>
  <si>
    <t xml:space="preserve">Mark Kissinger      </t>
  </si>
  <si>
    <t xml:space="preserve">Judith Arnold  </t>
  </si>
  <si>
    <t xml:space="preserve"> Connie Donohue   </t>
  </si>
  <si>
    <t xml:space="preserve">Lana Earle          </t>
  </si>
  <si>
    <t xml:space="preserve">Mark Bertozzi      </t>
  </si>
  <si>
    <t xml:space="preserve">Janet Zachary-Elkind   </t>
  </si>
  <si>
    <t>Ruth Rivera</t>
  </si>
  <si>
    <t xml:space="preserve">Lana Earle        </t>
  </si>
  <si>
    <t>Connie Donohue, Melissa Kinnicutt</t>
  </si>
  <si>
    <t>Division o f Health Plan Contracting &amp; Oversight</t>
  </si>
  <si>
    <t xml:space="preserve">Cindy Coutant    </t>
  </si>
  <si>
    <t>Accelerate RFP and Rebate Collections (FFS/MCO)</t>
  </si>
  <si>
    <t>Merged #9301</t>
  </si>
  <si>
    <t>June 2016</t>
  </si>
  <si>
    <t>Completed track through DSRIP</t>
  </si>
  <si>
    <t xml:space="preserve">Suspended </t>
  </si>
  <si>
    <t>Merge # 10221</t>
  </si>
  <si>
    <t>In Progress - On Hold</t>
  </si>
  <si>
    <t>Merged #11105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</si>
</sst>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0" fontId="6" fillId="0" borderId="0" xfId="3" applyNumberFormat="1" applyFont="1" applyProtection="1"/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1" xfId="0" applyNumberFormat="1" applyFont="1" applyFill="1" applyBorder="1" applyAlignment="1" applyProtection="1">
      <alignment vertical="center"/>
      <protection locked="0"/>
    </xf>
    <xf numFmtId="1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>
      <alignment horizontal="left" vertical="center" wrapText="1"/>
    </xf>
    <xf numFmtId="1" fontId="7" fillId="3" borderId="14" xfId="0" applyNumberFormat="1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Ruler="0" zoomScaleNormal="100" workbookViewId="0"/>
  </sheetViews>
  <sheetFormatPr defaultRowHeight="30" customHeight="1" x14ac:dyDescent="0.2"/>
  <cols>
    <col min="1" max="1" width="10.140625" style="33" bestFit="1" customWidth="1"/>
    <col min="2" max="2" width="49.85546875" style="23" customWidth="1"/>
    <col min="3" max="3" width="11.5703125" style="38" bestFit="1" customWidth="1"/>
    <col min="4" max="4" width="12.5703125" style="24" customWidth="1"/>
    <col min="5" max="5" width="20.140625" style="23" customWidth="1"/>
    <col min="6" max="16384" width="9.140625" style="3"/>
  </cols>
  <sheetData>
    <row r="1" spans="1:5" s="14" customFormat="1" ht="30" customHeight="1" x14ac:dyDescent="0.25">
      <c r="A1" s="32"/>
      <c r="B1" s="15" t="s">
        <v>16</v>
      </c>
      <c r="C1" s="16" t="s">
        <v>3</v>
      </c>
      <c r="D1" s="4" t="s">
        <v>4</v>
      </c>
      <c r="E1" s="17" t="s">
        <v>5</v>
      </c>
    </row>
    <row r="2" spans="1:5" s="14" customFormat="1" ht="16.5" customHeight="1" x14ac:dyDescent="0.25">
      <c r="A2" s="32"/>
      <c r="B2" s="15"/>
      <c r="C2" s="16"/>
      <c r="D2" s="4"/>
      <c r="E2" s="17"/>
    </row>
    <row r="3" spans="1:5" s="14" customFormat="1" ht="30" customHeight="1" x14ac:dyDescent="0.25">
      <c r="A3" s="32"/>
      <c r="B3" s="34" t="s">
        <v>18</v>
      </c>
      <c r="C3" s="37"/>
      <c r="D3" s="35"/>
      <c r="E3" s="36"/>
    </row>
    <row r="4" spans="1:5" ht="30" customHeight="1" x14ac:dyDescent="0.2">
      <c r="A4" s="41"/>
      <c r="B4" s="40" t="s">
        <v>23</v>
      </c>
      <c r="C4" s="11"/>
      <c r="D4" s="12"/>
      <c r="E4" s="31"/>
    </row>
    <row r="5" spans="1:5" s="6" customFormat="1" ht="30" customHeight="1" x14ac:dyDescent="0.25">
      <c r="A5" s="43">
        <v>9001</v>
      </c>
      <c r="B5" s="62" t="s">
        <v>24</v>
      </c>
      <c r="C5" s="8" t="s">
        <v>2</v>
      </c>
      <c r="D5" s="9"/>
      <c r="E5" s="18" t="s">
        <v>56</v>
      </c>
    </row>
    <row r="6" spans="1:5" s="6" customFormat="1" ht="30" customHeight="1" x14ac:dyDescent="0.25">
      <c r="A6" s="41"/>
      <c r="B6" s="40" t="s">
        <v>15</v>
      </c>
      <c r="C6" s="11"/>
      <c r="D6" s="12"/>
      <c r="E6" s="31"/>
    </row>
    <row r="7" spans="1:5" s="6" customFormat="1" ht="30" customHeight="1" x14ac:dyDescent="0.25">
      <c r="A7" s="41">
        <v>9002</v>
      </c>
      <c r="B7" s="63" t="s">
        <v>25</v>
      </c>
      <c r="C7" s="8" t="s">
        <v>2</v>
      </c>
      <c r="D7" s="9"/>
      <c r="E7" s="18" t="s">
        <v>57</v>
      </c>
    </row>
    <row r="8" spans="1:5" s="6" customFormat="1" ht="30" customHeight="1" x14ac:dyDescent="0.25">
      <c r="A8" s="41"/>
      <c r="B8" s="40" t="s">
        <v>8</v>
      </c>
      <c r="C8" s="11"/>
      <c r="D8" s="12"/>
      <c r="E8" s="31"/>
    </row>
    <row r="9" spans="1:5" s="6" customFormat="1" ht="30" customHeight="1" x14ac:dyDescent="0.25">
      <c r="A9" s="41">
        <v>9003</v>
      </c>
      <c r="B9" s="63" t="s">
        <v>21</v>
      </c>
      <c r="C9" s="8" t="s">
        <v>2</v>
      </c>
      <c r="D9" s="9"/>
      <c r="E9" s="18" t="s">
        <v>9</v>
      </c>
    </row>
    <row r="10" spans="1:5" s="6" customFormat="1" ht="30" customHeight="1" x14ac:dyDescent="0.25">
      <c r="A10" s="41"/>
      <c r="B10" s="65" t="s">
        <v>73</v>
      </c>
      <c r="C10" s="11"/>
      <c r="D10" s="12"/>
      <c r="E10" s="31"/>
    </row>
    <row r="11" spans="1:5" s="6" customFormat="1" ht="30" customHeight="1" x14ac:dyDescent="0.25">
      <c r="A11" s="41">
        <v>9004</v>
      </c>
      <c r="B11" s="63" t="s">
        <v>26</v>
      </c>
      <c r="C11" s="8" t="s">
        <v>2</v>
      </c>
      <c r="D11" s="9"/>
      <c r="E11" s="18" t="s">
        <v>74</v>
      </c>
    </row>
    <row r="12" spans="1:5" s="6" customFormat="1" ht="30" customHeight="1" x14ac:dyDescent="0.25">
      <c r="A12" s="41"/>
      <c r="B12" s="40" t="s">
        <v>27</v>
      </c>
      <c r="C12" s="11"/>
      <c r="D12" s="12"/>
      <c r="E12" s="31"/>
    </row>
    <row r="13" spans="1:5" s="6" customFormat="1" ht="30" customHeight="1" x14ac:dyDescent="0.25">
      <c r="A13" s="41">
        <v>9101</v>
      </c>
      <c r="B13" s="63" t="s">
        <v>28</v>
      </c>
      <c r="C13" s="8" t="s">
        <v>2</v>
      </c>
      <c r="D13" s="9"/>
      <c r="E13" s="20" t="s">
        <v>6</v>
      </c>
    </row>
    <row r="14" spans="1:5" s="6" customFormat="1" ht="30" customHeight="1" x14ac:dyDescent="0.25">
      <c r="A14" s="41">
        <v>9102</v>
      </c>
      <c r="B14" s="63" t="s">
        <v>29</v>
      </c>
      <c r="C14" s="8" t="s">
        <v>0</v>
      </c>
      <c r="D14" s="9"/>
      <c r="E14" s="20" t="s">
        <v>58</v>
      </c>
    </row>
    <row r="15" spans="1:5" s="6" customFormat="1" ht="30" customHeight="1" x14ac:dyDescent="0.25">
      <c r="A15" s="41">
        <v>9103</v>
      </c>
      <c r="B15" s="63" t="s">
        <v>30</v>
      </c>
      <c r="C15" s="8" t="s">
        <v>2</v>
      </c>
      <c r="D15" s="9"/>
      <c r="E15" s="20" t="s">
        <v>59</v>
      </c>
    </row>
    <row r="16" spans="1:5" s="6" customFormat="1" ht="30" customHeight="1" x14ac:dyDescent="0.25">
      <c r="A16" s="41">
        <v>9104</v>
      </c>
      <c r="B16" s="63" t="s">
        <v>31</v>
      </c>
      <c r="C16" s="8" t="s">
        <v>2</v>
      </c>
      <c r="D16" s="9"/>
      <c r="E16" s="18" t="s">
        <v>61</v>
      </c>
    </row>
    <row r="17" spans="1:5" s="6" customFormat="1" ht="30" customHeight="1" x14ac:dyDescent="0.25">
      <c r="A17" s="41">
        <v>9105</v>
      </c>
      <c r="B17" s="30" t="s">
        <v>32</v>
      </c>
      <c r="C17" s="10" t="s">
        <v>0</v>
      </c>
      <c r="D17" s="7"/>
      <c r="E17" s="21" t="s">
        <v>60</v>
      </c>
    </row>
    <row r="18" spans="1:5" s="6" customFormat="1" ht="30" customHeight="1" x14ac:dyDescent="0.25">
      <c r="A18" s="41">
        <v>9106</v>
      </c>
      <c r="B18" s="63" t="s">
        <v>33</v>
      </c>
      <c r="C18" s="8" t="s">
        <v>2</v>
      </c>
      <c r="D18" s="9"/>
      <c r="E18" s="18" t="s">
        <v>62</v>
      </c>
    </row>
    <row r="19" spans="1:5" s="6" customFormat="1" ht="30" customHeight="1" x14ac:dyDescent="0.25">
      <c r="A19" s="41">
        <v>9107</v>
      </c>
      <c r="B19" s="63" t="s">
        <v>34</v>
      </c>
      <c r="C19" s="8" t="s">
        <v>2</v>
      </c>
      <c r="D19" s="9"/>
      <c r="E19" s="20" t="s">
        <v>6</v>
      </c>
    </row>
    <row r="20" spans="1:5" s="6" customFormat="1" ht="30" customHeight="1" x14ac:dyDescent="0.25">
      <c r="A20" s="41">
        <v>9108</v>
      </c>
      <c r="B20" s="63" t="s">
        <v>35</v>
      </c>
      <c r="C20" s="8" t="s">
        <v>2</v>
      </c>
      <c r="D20" s="9"/>
      <c r="E20" s="20" t="s">
        <v>6</v>
      </c>
    </row>
    <row r="21" spans="1:5" s="22" customFormat="1" ht="30" customHeight="1" x14ac:dyDescent="0.25">
      <c r="A21" s="41">
        <v>9109</v>
      </c>
      <c r="B21" s="63" t="s">
        <v>36</v>
      </c>
      <c r="C21" s="8" t="s">
        <v>2</v>
      </c>
      <c r="D21" s="9"/>
      <c r="E21" s="18" t="s">
        <v>60</v>
      </c>
    </row>
    <row r="22" spans="1:5" s="6" customFormat="1" ht="30" customHeight="1" x14ac:dyDescent="0.25">
      <c r="A22" s="41">
        <v>9110</v>
      </c>
      <c r="B22" s="63" t="s">
        <v>37</v>
      </c>
      <c r="C22" s="8" t="s">
        <v>2</v>
      </c>
      <c r="D22" s="9"/>
      <c r="E22" s="18" t="s">
        <v>60</v>
      </c>
    </row>
    <row r="23" spans="1:5" s="6" customFormat="1" ht="30" customHeight="1" x14ac:dyDescent="0.25">
      <c r="A23" s="41">
        <v>9111</v>
      </c>
      <c r="B23" s="63" t="s">
        <v>38</v>
      </c>
      <c r="C23" s="8" t="s">
        <v>2</v>
      </c>
      <c r="D23" s="9"/>
      <c r="E23" s="20" t="s">
        <v>59</v>
      </c>
    </row>
    <row r="24" spans="1:5" s="6" customFormat="1" ht="30" customHeight="1" x14ac:dyDescent="0.25">
      <c r="A24" s="41">
        <v>9112</v>
      </c>
      <c r="B24" s="63" t="s">
        <v>39</v>
      </c>
      <c r="C24" s="8" t="s">
        <v>2</v>
      </c>
      <c r="D24" s="9"/>
      <c r="E24" s="18" t="s">
        <v>63</v>
      </c>
    </row>
    <row r="25" spans="1:5" s="6" customFormat="1" ht="30" customHeight="1" x14ac:dyDescent="0.25">
      <c r="A25" s="41">
        <v>9113</v>
      </c>
      <c r="B25" s="63" t="s">
        <v>75</v>
      </c>
      <c r="C25" s="8" t="s">
        <v>2</v>
      </c>
      <c r="D25" s="9"/>
      <c r="E25" s="18" t="s">
        <v>63</v>
      </c>
    </row>
    <row r="26" spans="1:5" s="6" customFormat="1" ht="30" customHeight="1" x14ac:dyDescent="0.25">
      <c r="A26" s="41">
        <v>9114</v>
      </c>
      <c r="B26" s="63" t="s">
        <v>40</v>
      </c>
      <c r="C26" s="8" t="s">
        <v>2</v>
      </c>
      <c r="D26" s="9"/>
      <c r="E26" s="18" t="s">
        <v>61</v>
      </c>
    </row>
    <row r="27" spans="1:5" s="6" customFormat="1" ht="30" customHeight="1" x14ac:dyDescent="0.25">
      <c r="A27" s="41"/>
      <c r="B27" s="59" t="s">
        <v>8</v>
      </c>
      <c r="C27" s="11"/>
      <c r="D27" s="12"/>
      <c r="E27" s="31"/>
    </row>
    <row r="28" spans="1:5" s="6" customFormat="1" ht="30" customHeight="1" x14ac:dyDescent="0.25">
      <c r="A28" s="41">
        <v>9201</v>
      </c>
      <c r="B28" s="64" t="s">
        <v>41</v>
      </c>
      <c r="C28" s="8" t="s">
        <v>2</v>
      </c>
      <c r="D28" s="9"/>
      <c r="E28" s="18" t="s">
        <v>64</v>
      </c>
    </row>
    <row r="29" spans="1:5" s="6" customFormat="1" ht="30" customHeight="1" x14ac:dyDescent="0.25">
      <c r="A29" s="41"/>
      <c r="B29" s="40" t="s">
        <v>42</v>
      </c>
      <c r="C29" s="11"/>
      <c r="D29" s="12"/>
      <c r="E29" s="31"/>
    </row>
    <row r="30" spans="1:5" s="6" customFormat="1" ht="30" customHeight="1" x14ac:dyDescent="0.25">
      <c r="A30" s="41">
        <v>9301</v>
      </c>
      <c r="B30" s="63" t="s">
        <v>43</v>
      </c>
      <c r="C30" s="8" t="s">
        <v>2</v>
      </c>
      <c r="D30" s="9"/>
      <c r="E30" s="18" t="s">
        <v>65</v>
      </c>
    </row>
    <row r="31" spans="1:5" s="6" customFormat="1" ht="30" customHeight="1" x14ac:dyDescent="0.25">
      <c r="A31" s="41">
        <v>9302</v>
      </c>
      <c r="B31" s="30" t="s">
        <v>44</v>
      </c>
      <c r="C31" s="10" t="s">
        <v>0</v>
      </c>
      <c r="D31" s="7"/>
      <c r="E31" s="21" t="s">
        <v>66</v>
      </c>
    </row>
    <row r="32" spans="1:5" s="6" customFormat="1" ht="30" customHeight="1" x14ac:dyDescent="0.25">
      <c r="A32" s="41">
        <v>9303</v>
      </c>
      <c r="B32" s="63" t="s">
        <v>45</v>
      </c>
      <c r="C32" s="8" t="s">
        <v>2</v>
      </c>
      <c r="D32" s="9"/>
      <c r="E32" s="18" t="s">
        <v>67</v>
      </c>
    </row>
    <row r="33" spans="1:5" s="6" customFormat="1" ht="30" customHeight="1" x14ac:dyDescent="0.25">
      <c r="A33" s="41">
        <v>9304</v>
      </c>
      <c r="B33" s="63" t="s">
        <v>46</v>
      </c>
      <c r="C33" s="8" t="s">
        <v>2</v>
      </c>
      <c r="D33" s="9"/>
      <c r="E33" s="18" t="s">
        <v>68</v>
      </c>
    </row>
    <row r="34" spans="1:5" s="6" customFormat="1" ht="30" customHeight="1" x14ac:dyDescent="0.25">
      <c r="A34" s="41">
        <v>9305</v>
      </c>
      <c r="B34" s="63" t="s">
        <v>47</v>
      </c>
      <c r="C34" s="8" t="s">
        <v>2</v>
      </c>
      <c r="D34" s="9"/>
      <c r="E34" s="18" t="s">
        <v>69</v>
      </c>
    </row>
    <row r="35" spans="1:5" s="6" customFormat="1" ht="30" customHeight="1" x14ac:dyDescent="0.25">
      <c r="A35" s="41">
        <v>9306</v>
      </c>
      <c r="B35" s="63" t="s">
        <v>48</v>
      </c>
      <c r="C35" s="8" t="s">
        <v>2</v>
      </c>
      <c r="D35" s="9"/>
      <c r="E35" s="18" t="s">
        <v>70</v>
      </c>
    </row>
    <row r="36" spans="1:5" ht="30" customHeight="1" x14ac:dyDescent="0.2">
      <c r="A36" s="41">
        <v>9307</v>
      </c>
      <c r="B36" s="30" t="s">
        <v>49</v>
      </c>
      <c r="C36" s="10" t="s">
        <v>76</v>
      </c>
      <c r="D36" s="7"/>
      <c r="E36" s="21" t="s">
        <v>71</v>
      </c>
    </row>
    <row r="37" spans="1:5" ht="30" customHeight="1" x14ac:dyDescent="0.2">
      <c r="A37" s="41">
        <v>9308</v>
      </c>
      <c r="B37" s="63" t="s">
        <v>50</v>
      </c>
      <c r="C37" s="8" t="s">
        <v>2</v>
      </c>
      <c r="D37" s="9"/>
      <c r="E37" s="18" t="s">
        <v>68</v>
      </c>
    </row>
    <row r="38" spans="1:5" ht="30" customHeight="1" x14ac:dyDescent="0.2">
      <c r="A38" s="32">
        <v>9309</v>
      </c>
      <c r="B38" s="13" t="s">
        <v>51</v>
      </c>
      <c r="C38" s="8" t="s">
        <v>2</v>
      </c>
      <c r="D38" s="9"/>
      <c r="E38" s="18" t="s">
        <v>72</v>
      </c>
    </row>
    <row r="39" spans="1:5" ht="30" customHeight="1" x14ac:dyDescent="0.2">
      <c r="A39" s="32">
        <v>9310</v>
      </c>
      <c r="B39" s="13" t="s">
        <v>52</v>
      </c>
      <c r="C39" s="8" t="s">
        <v>2</v>
      </c>
      <c r="D39" s="9"/>
      <c r="E39" s="18" t="s">
        <v>66</v>
      </c>
    </row>
    <row r="40" spans="1:5" ht="30" customHeight="1" x14ac:dyDescent="0.2">
      <c r="A40" s="32">
        <v>9311</v>
      </c>
      <c r="B40" s="13" t="s">
        <v>53</v>
      </c>
      <c r="C40" s="8" t="s">
        <v>2</v>
      </c>
      <c r="D40" s="19"/>
      <c r="E40" s="18" t="s">
        <v>66</v>
      </c>
    </row>
    <row r="41" spans="1:5" ht="30" customHeight="1" x14ac:dyDescent="0.2">
      <c r="A41" s="32">
        <v>9312</v>
      </c>
      <c r="B41" s="13" t="s">
        <v>54</v>
      </c>
      <c r="C41" s="8" t="s">
        <v>2</v>
      </c>
      <c r="D41" s="19"/>
      <c r="E41" s="18" t="s">
        <v>66</v>
      </c>
    </row>
    <row r="42" spans="1:5" ht="30" customHeight="1" x14ac:dyDescent="0.2">
      <c r="A42" s="32">
        <v>9313</v>
      </c>
      <c r="B42" s="5" t="s">
        <v>55</v>
      </c>
      <c r="C42" s="10" t="s">
        <v>0</v>
      </c>
      <c r="D42" s="67" t="s">
        <v>77</v>
      </c>
      <c r="E42" s="21" t="s">
        <v>69</v>
      </c>
    </row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tabSelected="1" showRuler="0" view="pageLayout" zoomScale="130" zoomScaleNormal="100" zoomScalePageLayoutView="130" workbookViewId="0"/>
  </sheetViews>
  <sheetFormatPr defaultRowHeight="30" customHeight="1" x14ac:dyDescent="0.2"/>
  <cols>
    <col min="1" max="1" width="10.140625" style="47" bestFit="1" customWidth="1"/>
    <col min="2" max="2" width="75.140625" style="39" customWidth="1"/>
    <col min="3" max="3" width="21.28515625" style="53" customWidth="1"/>
    <col min="4" max="4" width="17.85546875" style="27" customWidth="1"/>
    <col min="5" max="5" width="21.5703125" style="27" customWidth="1"/>
    <col min="6" max="16384" width="9.140625" style="27"/>
  </cols>
  <sheetData>
    <row r="1" spans="1:5" ht="26.25" customHeight="1" thickBot="1" x14ac:dyDescent="0.25">
      <c r="A1" s="60"/>
      <c r="B1" s="61" t="s">
        <v>22</v>
      </c>
      <c r="C1" s="81"/>
      <c r="D1" s="69"/>
      <c r="E1" s="69"/>
    </row>
    <row r="2" spans="1:5" s="42" customFormat="1" ht="30" customHeight="1" x14ac:dyDescent="0.25">
      <c r="A2" s="54" t="s">
        <v>7</v>
      </c>
      <c r="B2" s="72" t="s">
        <v>20</v>
      </c>
      <c r="C2" s="55" t="s">
        <v>3</v>
      </c>
      <c r="D2" s="69"/>
      <c r="E2" s="69"/>
    </row>
    <row r="3" spans="1:5" s="42" customFormat="1" ht="30" customHeight="1" x14ac:dyDescent="0.25">
      <c r="A3" s="32"/>
      <c r="B3" s="73" t="s">
        <v>18</v>
      </c>
      <c r="C3" s="66"/>
      <c r="D3" s="70"/>
      <c r="E3" s="70"/>
    </row>
    <row r="4" spans="1:5" ht="30" customHeight="1" x14ac:dyDescent="0.2">
      <c r="A4" s="41"/>
      <c r="B4" s="74" t="s">
        <v>23</v>
      </c>
      <c r="C4" s="26"/>
      <c r="D4" s="70"/>
      <c r="E4" s="70"/>
    </row>
    <row r="5" spans="1:5" s="1" customFormat="1" ht="30" customHeight="1" x14ac:dyDescent="0.25">
      <c r="A5" s="43">
        <v>9001</v>
      </c>
      <c r="B5" s="75" t="s">
        <v>24</v>
      </c>
      <c r="C5" s="58" t="s">
        <v>78</v>
      </c>
      <c r="D5" s="68"/>
      <c r="E5" s="68"/>
    </row>
    <row r="6" spans="1:5" s="1" customFormat="1" ht="30" customHeight="1" x14ac:dyDescent="0.25">
      <c r="A6" s="41"/>
      <c r="B6" s="74" t="s">
        <v>15</v>
      </c>
      <c r="C6" s="26"/>
      <c r="D6" s="70"/>
      <c r="E6" s="70"/>
    </row>
    <row r="7" spans="1:5" s="1" customFormat="1" ht="15" x14ac:dyDescent="0.25">
      <c r="A7" s="41">
        <v>9002</v>
      </c>
      <c r="B7" s="76" t="s">
        <v>25</v>
      </c>
      <c r="C7" s="58" t="s">
        <v>11</v>
      </c>
      <c r="D7" s="68"/>
      <c r="E7" s="68"/>
    </row>
    <row r="8" spans="1:5" s="1" customFormat="1" ht="30" customHeight="1" x14ac:dyDescent="0.25">
      <c r="A8" s="41"/>
      <c r="B8" s="74" t="s">
        <v>8</v>
      </c>
      <c r="C8" s="26"/>
      <c r="D8" s="70"/>
      <c r="E8" s="70"/>
    </row>
    <row r="9" spans="1:5" s="1" customFormat="1" ht="15" x14ac:dyDescent="0.25">
      <c r="A9" s="41">
        <v>9003</v>
      </c>
      <c r="B9" s="76" t="s">
        <v>21</v>
      </c>
      <c r="C9" s="58" t="s">
        <v>0</v>
      </c>
      <c r="D9" s="68"/>
      <c r="E9" s="68"/>
    </row>
    <row r="10" spans="1:5" s="1" customFormat="1" ht="30" customHeight="1" x14ac:dyDescent="0.25">
      <c r="A10" s="41"/>
      <c r="B10" s="77" t="s">
        <v>73</v>
      </c>
      <c r="C10" s="26"/>
      <c r="D10" s="70"/>
      <c r="E10" s="70"/>
    </row>
    <row r="11" spans="1:5" s="1" customFormat="1" ht="15" x14ac:dyDescent="0.25">
      <c r="A11" s="41">
        <v>9004</v>
      </c>
      <c r="B11" s="76" t="s">
        <v>26</v>
      </c>
      <c r="C11" s="58" t="s">
        <v>0</v>
      </c>
      <c r="D11" s="68"/>
      <c r="E11" s="68"/>
    </row>
    <row r="12" spans="1:5" s="1" customFormat="1" ht="30" customHeight="1" x14ac:dyDescent="0.25">
      <c r="A12" s="41"/>
      <c r="B12" s="74" t="s">
        <v>27</v>
      </c>
      <c r="C12" s="26"/>
      <c r="D12" s="70"/>
      <c r="E12" s="70"/>
    </row>
    <row r="13" spans="1:5" s="1" customFormat="1" ht="15" x14ac:dyDescent="0.25">
      <c r="A13" s="41">
        <v>9101</v>
      </c>
      <c r="B13" s="76" t="s">
        <v>28</v>
      </c>
      <c r="C13" s="58" t="s">
        <v>0</v>
      </c>
      <c r="D13" s="68"/>
      <c r="E13" s="68"/>
    </row>
    <row r="14" spans="1:5" s="1" customFormat="1" ht="15" x14ac:dyDescent="0.25">
      <c r="A14" s="41">
        <v>9102</v>
      </c>
      <c r="B14" s="76" t="s">
        <v>29</v>
      </c>
      <c r="C14" s="58" t="str">
        <f>'Phase 6 original'!C14</f>
        <v>Completed</v>
      </c>
      <c r="D14" s="68"/>
      <c r="E14" s="68"/>
    </row>
    <row r="15" spans="1:5" s="1" customFormat="1" ht="15" x14ac:dyDescent="0.25">
      <c r="A15" s="41">
        <v>9103</v>
      </c>
      <c r="B15" s="76" t="s">
        <v>30</v>
      </c>
      <c r="C15" s="58" t="s">
        <v>0</v>
      </c>
      <c r="D15" s="68"/>
      <c r="E15" s="68"/>
    </row>
    <row r="16" spans="1:5" s="1" customFormat="1" ht="15" x14ac:dyDescent="0.25">
      <c r="A16" s="41">
        <v>9104</v>
      </c>
      <c r="B16" s="76" t="s">
        <v>31</v>
      </c>
      <c r="C16" s="58" t="s">
        <v>0</v>
      </c>
      <c r="D16" s="68"/>
      <c r="E16" s="68"/>
    </row>
    <row r="17" spans="1:5" s="1" customFormat="1" ht="30" customHeight="1" x14ac:dyDescent="0.25">
      <c r="A17" s="41">
        <v>9105</v>
      </c>
      <c r="B17" s="76" t="s">
        <v>32</v>
      </c>
      <c r="C17" s="58" t="str">
        <f>'Phase 6 original'!C17</f>
        <v>Completed</v>
      </c>
      <c r="D17" s="68"/>
      <c r="E17" s="68"/>
    </row>
    <row r="18" spans="1:5" s="1" customFormat="1" ht="30" customHeight="1" x14ac:dyDescent="0.25">
      <c r="A18" s="41">
        <v>9106</v>
      </c>
      <c r="B18" s="76" t="s">
        <v>33</v>
      </c>
      <c r="C18" s="58" t="s">
        <v>0</v>
      </c>
      <c r="D18" s="68"/>
      <c r="E18" s="68"/>
    </row>
    <row r="19" spans="1:5" s="1" customFormat="1" ht="30" customHeight="1" x14ac:dyDescent="0.25">
      <c r="A19" s="41">
        <v>9107</v>
      </c>
      <c r="B19" s="76" t="s">
        <v>34</v>
      </c>
      <c r="C19" s="58" t="str">
        <f>'Phase 6 original'!C19</f>
        <v>In Progress</v>
      </c>
      <c r="D19" s="68"/>
      <c r="E19" s="68"/>
    </row>
    <row r="20" spans="1:5" s="1" customFormat="1" ht="30" customHeight="1" x14ac:dyDescent="0.25">
      <c r="A20" s="41">
        <v>9108</v>
      </c>
      <c r="B20" s="76" t="s">
        <v>35</v>
      </c>
      <c r="C20" s="58" t="s">
        <v>0</v>
      </c>
      <c r="D20" s="68"/>
      <c r="E20" s="68"/>
    </row>
    <row r="21" spans="1:5" s="1" customFormat="1" ht="30" customHeight="1" x14ac:dyDescent="0.25">
      <c r="A21" s="41">
        <v>9109</v>
      </c>
      <c r="B21" s="76" t="s">
        <v>36</v>
      </c>
      <c r="C21" s="58" t="s">
        <v>0</v>
      </c>
      <c r="D21" s="68"/>
      <c r="E21" s="68"/>
    </row>
    <row r="22" spans="1:5" s="1" customFormat="1" ht="30" customHeight="1" x14ac:dyDescent="0.25">
      <c r="A22" s="41">
        <v>9110</v>
      </c>
      <c r="B22" s="76" t="s">
        <v>37</v>
      </c>
      <c r="C22" s="58" t="s">
        <v>0</v>
      </c>
      <c r="D22" s="68"/>
      <c r="E22" s="68"/>
    </row>
    <row r="23" spans="1:5" s="1" customFormat="1" ht="30" customHeight="1" x14ac:dyDescent="0.25">
      <c r="A23" s="41">
        <v>9111</v>
      </c>
      <c r="B23" s="76" t="s">
        <v>38</v>
      </c>
      <c r="C23" s="58" t="s">
        <v>0</v>
      </c>
      <c r="D23" s="68"/>
      <c r="E23" s="68"/>
    </row>
    <row r="24" spans="1:5" s="1" customFormat="1" ht="15" x14ac:dyDescent="0.25">
      <c r="A24" s="41">
        <v>9112</v>
      </c>
      <c r="B24" s="76" t="s">
        <v>39</v>
      </c>
      <c r="C24" s="58" t="s">
        <v>80</v>
      </c>
      <c r="D24" s="68"/>
      <c r="E24" s="68"/>
    </row>
    <row r="25" spans="1:5" s="1" customFormat="1" ht="15" x14ac:dyDescent="0.25">
      <c r="A25" s="41">
        <v>9113</v>
      </c>
      <c r="B25" s="76" t="s">
        <v>75</v>
      </c>
      <c r="C25" s="58" t="s">
        <v>82</v>
      </c>
      <c r="D25" s="68"/>
      <c r="E25" s="68"/>
    </row>
    <row r="26" spans="1:5" s="1" customFormat="1" ht="30" customHeight="1" x14ac:dyDescent="0.25">
      <c r="A26" s="41">
        <v>9114</v>
      </c>
      <c r="B26" s="76" t="s">
        <v>40</v>
      </c>
      <c r="C26" s="58" t="s">
        <v>0</v>
      </c>
      <c r="D26" s="68"/>
      <c r="E26" s="68"/>
    </row>
    <row r="27" spans="1:5" s="1" customFormat="1" ht="30" customHeight="1" x14ac:dyDescent="0.25">
      <c r="A27" s="41"/>
      <c r="B27" s="78" t="s">
        <v>8</v>
      </c>
      <c r="C27" s="26"/>
      <c r="D27" s="71"/>
      <c r="E27" s="71"/>
    </row>
    <row r="28" spans="1:5" s="1" customFormat="1" ht="28.5" x14ac:dyDescent="0.25">
      <c r="A28" s="41">
        <v>9201</v>
      </c>
      <c r="B28" s="79" t="s">
        <v>41</v>
      </c>
      <c r="C28" s="58" t="s">
        <v>81</v>
      </c>
      <c r="D28" s="68"/>
      <c r="E28" s="68"/>
    </row>
    <row r="29" spans="1:5" s="44" customFormat="1" ht="30" customHeight="1" x14ac:dyDescent="0.25">
      <c r="A29" s="41"/>
      <c r="B29" s="74" t="s">
        <v>42</v>
      </c>
      <c r="C29" s="26"/>
      <c r="D29" s="71"/>
      <c r="E29" s="71"/>
    </row>
    <row r="30" spans="1:5" s="1" customFormat="1" ht="15" x14ac:dyDescent="0.25">
      <c r="A30" s="41">
        <v>9301</v>
      </c>
      <c r="B30" s="76" t="s">
        <v>43</v>
      </c>
      <c r="C30" s="58" t="s">
        <v>79</v>
      </c>
      <c r="D30" s="68"/>
      <c r="E30" s="68"/>
    </row>
    <row r="31" spans="1:5" s="1" customFormat="1" ht="15" x14ac:dyDescent="0.25">
      <c r="A31" s="41">
        <v>9302</v>
      </c>
      <c r="B31" s="76" t="s">
        <v>44</v>
      </c>
      <c r="C31" s="58" t="str">
        <f>'Phase 6 original'!C31</f>
        <v>Completed</v>
      </c>
      <c r="D31" s="68"/>
      <c r="E31" s="68"/>
    </row>
    <row r="32" spans="1:5" s="1" customFormat="1" ht="15" x14ac:dyDescent="0.25">
      <c r="A32" s="41">
        <v>9303</v>
      </c>
      <c r="B32" s="76" t="s">
        <v>45</v>
      </c>
      <c r="C32" s="58" t="s">
        <v>0</v>
      </c>
      <c r="D32" s="68"/>
      <c r="E32" s="68"/>
    </row>
    <row r="33" spans="1:5" s="1" customFormat="1" ht="30" customHeight="1" x14ac:dyDescent="0.25">
      <c r="A33" s="41">
        <v>9304</v>
      </c>
      <c r="B33" s="76" t="s">
        <v>46</v>
      </c>
      <c r="C33" s="58" t="s">
        <v>11</v>
      </c>
      <c r="D33" s="68"/>
      <c r="E33" s="68"/>
    </row>
    <row r="34" spans="1:5" s="1" customFormat="1" ht="15" x14ac:dyDescent="0.25">
      <c r="A34" s="41">
        <v>9305</v>
      </c>
      <c r="B34" s="76" t="s">
        <v>47</v>
      </c>
      <c r="C34" s="58" t="s">
        <v>0</v>
      </c>
      <c r="D34" s="68"/>
      <c r="E34" s="68"/>
    </row>
    <row r="35" spans="1:5" s="1" customFormat="1" ht="15" x14ac:dyDescent="0.25">
      <c r="A35" s="41">
        <v>9306</v>
      </c>
      <c r="B35" s="76" t="s">
        <v>48</v>
      </c>
      <c r="C35" s="58" t="s">
        <v>0</v>
      </c>
      <c r="D35" s="68"/>
      <c r="E35" s="68"/>
    </row>
    <row r="36" spans="1:5" s="1" customFormat="1" ht="15" x14ac:dyDescent="0.25">
      <c r="A36" s="41">
        <v>9307</v>
      </c>
      <c r="B36" s="76" t="s">
        <v>49</v>
      </c>
      <c r="C36" s="58" t="str">
        <f>'Phase 6 original'!C36</f>
        <v>Merged #9301</v>
      </c>
      <c r="D36" s="68"/>
      <c r="E36" s="68"/>
    </row>
    <row r="37" spans="1:5" s="1" customFormat="1" ht="15" x14ac:dyDescent="0.25">
      <c r="A37" s="41">
        <v>9308</v>
      </c>
      <c r="B37" s="76" t="s">
        <v>50</v>
      </c>
      <c r="C37" s="58" t="s">
        <v>11</v>
      </c>
      <c r="D37" s="68"/>
      <c r="E37" s="68"/>
    </row>
    <row r="38" spans="1:5" s="1" customFormat="1" ht="15" x14ac:dyDescent="0.25">
      <c r="A38" s="32">
        <v>9309</v>
      </c>
      <c r="B38" s="80" t="s">
        <v>51</v>
      </c>
      <c r="C38" s="58" t="s">
        <v>11</v>
      </c>
      <c r="D38" s="68"/>
      <c r="E38" s="68"/>
    </row>
    <row r="39" spans="1:5" s="1" customFormat="1" ht="15" x14ac:dyDescent="0.25">
      <c r="A39" s="32">
        <v>9310</v>
      </c>
      <c r="B39" s="80" t="s">
        <v>52</v>
      </c>
      <c r="C39" s="58" t="s">
        <v>0</v>
      </c>
      <c r="D39" s="68"/>
      <c r="E39" s="68"/>
    </row>
    <row r="40" spans="1:5" s="44" customFormat="1" ht="30" customHeight="1" x14ac:dyDescent="0.25">
      <c r="A40" s="32">
        <v>9311</v>
      </c>
      <c r="B40" s="80" t="s">
        <v>53</v>
      </c>
      <c r="C40" s="58" t="str">
        <f>'Phase 6 original'!C40</f>
        <v>In Progress</v>
      </c>
      <c r="D40" s="68"/>
      <c r="E40" s="68"/>
    </row>
    <row r="41" spans="1:5" s="1" customFormat="1" ht="15" x14ac:dyDescent="0.25">
      <c r="A41" s="32">
        <v>9312</v>
      </c>
      <c r="B41" s="80" t="s">
        <v>54</v>
      </c>
      <c r="C41" s="58" t="s">
        <v>0</v>
      </c>
      <c r="D41" s="68"/>
      <c r="E41" s="68"/>
    </row>
    <row r="42" spans="1:5" s="1" customFormat="1" ht="15" x14ac:dyDescent="0.25">
      <c r="A42" s="32">
        <v>9313</v>
      </c>
      <c r="B42" s="80" t="s">
        <v>55</v>
      </c>
      <c r="C42" s="58" t="str">
        <f>'Phase 6 original'!C42</f>
        <v>Completed</v>
      </c>
      <c r="D42" s="68"/>
      <c r="E42" s="68"/>
    </row>
    <row r="43" spans="1:5" s="1" customFormat="1" ht="30" customHeight="1" thickBot="1" x14ac:dyDescent="0.3">
      <c r="A43" s="45"/>
      <c r="B43" s="46"/>
      <c r="C43" s="48"/>
    </row>
    <row r="44" spans="1:5" s="1" customFormat="1" ht="15" customHeight="1" x14ac:dyDescent="0.25">
      <c r="A44" s="45"/>
      <c r="B44" s="46"/>
      <c r="C44" s="57" t="s">
        <v>17</v>
      </c>
      <c r="D44" s="56"/>
    </row>
    <row r="45" spans="1:5" s="1" customFormat="1" ht="15" customHeight="1" x14ac:dyDescent="0.2">
      <c r="A45" s="45"/>
      <c r="B45" s="46"/>
      <c r="C45" s="49" t="s">
        <v>10</v>
      </c>
      <c r="D45" s="28">
        <f>COUNTIF(C4:C42,"cancelled*")</f>
        <v>0</v>
      </c>
    </row>
    <row r="46" spans="1:5" s="1" customFormat="1" ht="15" customHeight="1" x14ac:dyDescent="0.2">
      <c r="A46" s="47"/>
      <c r="B46" s="39"/>
      <c r="C46" s="49" t="s">
        <v>11</v>
      </c>
      <c r="D46" s="28">
        <f>COUNTIF(C5:C42,"complet*")</f>
        <v>25</v>
      </c>
    </row>
    <row r="47" spans="1:5" s="1" customFormat="1" ht="15" customHeight="1" x14ac:dyDescent="0.2">
      <c r="A47" s="47"/>
      <c r="B47" s="39"/>
      <c r="C47" s="49" t="s">
        <v>12</v>
      </c>
      <c r="D47" s="28">
        <f>COUNTIF(C4:C42,"merge*")</f>
        <v>3</v>
      </c>
    </row>
    <row r="48" spans="1:5" s="1" customFormat="1" ht="15" customHeight="1" x14ac:dyDescent="0.2">
      <c r="A48" s="47"/>
      <c r="B48" s="39"/>
      <c r="C48" s="49" t="s">
        <v>19</v>
      </c>
      <c r="D48" s="28">
        <f>COUNTIF(C4:C42,"*sub compl*")</f>
        <v>0</v>
      </c>
    </row>
    <row r="49" spans="1:5" s="1" customFormat="1" ht="15" customHeight="1" x14ac:dyDescent="0.2">
      <c r="A49" s="47"/>
      <c r="B49" s="39"/>
      <c r="C49" s="49" t="s">
        <v>1</v>
      </c>
      <c r="D49" s="28">
        <f>COUNTIF(C5:C42,"suspend*")</f>
        <v>1</v>
      </c>
    </row>
    <row r="50" spans="1:5" s="1" customFormat="1" ht="15" customHeight="1" thickBot="1" x14ac:dyDescent="0.25">
      <c r="A50" s="47"/>
      <c r="B50" s="39"/>
      <c r="C50" s="50" t="s">
        <v>2</v>
      </c>
      <c r="D50" s="28">
        <f>COUNTIF(C4:C42,"in prog*")</f>
        <v>3</v>
      </c>
    </row>
    <row r="51" spans="1:5" s="1" customFormat="1" ht="15" customHeight="1" thickTop="1" thickBot="1" x14ac:dyDescent="0.25">
      <c r="A51" s="47"/>
      <c r="B51" s="39"/>
      <c r="C51" s="51" t="s">
        <v>13</v>
      </c>
      <c r="D51" s="29">
        <f>SUM(D45:D50)</f>
        <v>32</v>
      </c>
    </row>
    <row r="52" spans="1:5" s="1" customFormat="1" ht="15" customHeight="1" x14ac:dyDescent="0.2">
      <c r="A52" s="47"/>
      <c r="B52" s="39"/>
      <c r="C52" s="52"/>
      <c r="D52" s="25">
        <f>(SUM(D48:D50)/D51)</f>
        <v>0.125</v>
      </c>
    </row>
    <row r="53" spans="1:5" s="1" customFormat="1" ht="15" customHeight="1" x14ac:dyDescent="0.2">
      <c r="A53" s="47"/>
      <c r="B53" s="39"/>
      <c r="C53" s="53"/>
      <c r="D53" s="27"/>
      <c r="E53" s="2" t="s">
        <v>14</v>
      </c>
    </row>
    <row r="54" spans="1:5" s="1" customFormat="1" ht="30" customHeight="1" x14ac:dyDescent="0.2">
      <c r="A54" s="47"/>
      <c r="B54" s="39"/>
      <c r="C54" s="53"/>
      <c r="D54" s="27"/>
    </row>
    <row r="55" spans="1:5" s="1" customFormat="1" ht="30" customHeight="1" x14ac:dyDescent="0.2">
      <c r="A55" s="47"/>
      <c r="B55" s="39"/>
      <c r="C55" s="53"/>
      <c r="D55" s="27"/>
    </row>
    <row r="56" spans="1:5" s="1" customFormat="1" ht="30" customHeight="1" x14ac:dyDescent="0.2">
      <c r="A56" s="47"/>
      <c r="B56" s="39"/>
      <c r="C56" s="53"/>
      <c r="D56" s="27"/>
    </row>
    <row r="57" spans="1:5" s="1" customFormat="1" ht="30" customHeight="1" x14ac:dyDescent="0.2">
      <c r="A57" s="47"/>
      <c r="B57" s="39"/>
      <c r="C57" s="53"/>
      <c r="D57" s="27"/>
    </row>
    <row r="58" spans="1:5" s="1" customFormat="1" ht="30" customHeight="1" x14ac:dyDescent="0.2">
      <c r="A58" s="47"/>
      <c r="B58" s="39"/>
      <c r="C58" s="53"/>
      <c r="D58" s="27"/>
    </row>
    <row r="61" spans="1:5" ht="15" x14ac:dyDescent="0.2">
      <c r="E61" s="2"/>
    </row>
    <row r="62" spans="1:5" ht="15" x14ac:dyDescent="0.2">
      <c r="E62" s="2"/>
    </row>
    <row r="63" spans="1:5" ht="15" x14ac:dyDescent="0.2">
      <c r="E63" s="2"/>
    </row>
    <row r="64" spans="1:5" ht="15" x14ac:dyDescent="0.2">
      <c r="E64" s="2"/>
    </row>
    <row r="65" spans="5:5" ht="15" x14ac:dyDescent="0.2">
      <c r="E65" s="2"/>
    </row>
    <row r="66" spans="5:5" ht="15" x14ac:dyDescent="0.2">
      <c r="E66" s="2"/>
    </row>
    <row r="67" spans="5:5" ht="15" x14ac:dyDescent="0.2">
      <c r="E67" s="2"/>
    </row>
    <row r="68" spans="5:5" ht="15" x14ac:dyDescent="0.2">
      <c r="E68" s="2"/>
    </row>
    <row r="69" spans="5:5" ht="15" x14ac:dyDescent="0.2">
      <c r="E69" s="2"/>
    </row>
    <row r="70" spans="5:5" ht="15" x14ac:dyDescent="0.2"/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6 original</vt:lpstr>
      <vt:lpstr>Phase 6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2017-07-06T19:58:46Z</cp:lastPrinted>
  <dcterms:created xsi:type="dcterms:W3CDTF">2014-09-09T13:29:03Z</dcterms:created>
  <dcterms:modified xsi:type="dcterms:W3CDTF">2018-11-05T17:43:05Z</dcterms:modified>
</cp:coreProperties>
</file>