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5" r:id="rId3"/>
    <sheet name="NYS 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5" i="2"/>
  <c r="F171" i="2" l="1"/>
  <c r="H68" i="2"/>
  <c r="H165" i="2"/>
  <c r="H164" i="2"/>
  <c r="H139" i="2"/>
  <c r="H168" i="2"/>
  <c r="H167" i="2"/>
  <c r="H166" i="2"/>
  <c r="H107" i="2"/>
  <c r="H103" i="2"/>
  <c r="H106" i="2"/>
  <c r="H104" i="2"/>
  <c r="H64" i="2"/>
  <c r="H120" i="2" l="1"/>
  <c r="H14" i="2"/>
  <c r="H12" i="2"/>
  <c r="H11" i="2"/>
  <c r="H10" i="2"/>
  <c r="H117" i="2"/>
  <c r="H102" i="2"/>
  <c r="H83" i="2"/>
  <c r="H9" i="2"/>
  <c r="F70" i="2" l="1"/>
  <c r="G147" i="2"/>
  <c r="F147" i="2"/>
  <c r="H101" i="2"/>
  <c r="G100" i="2"/>
  <c r="H63" i="2" l="1"/>
  <c r="H60" i="2"/>
  <c r="H59" i="2"/>
  <c r="H52" i="2"/>
  <c r="H95" i="2"/>
  <c r="H80" i="2"/>
  <c r="H145" i="2"/>
  <c r="H94" i="2"/>
  <c r="H93" i="2"/>
  <c r="H66" i="2"/>
  <c r="H92" i="2"/>
  <c r="H144" i="2"/>
  <c r="H86" i="2"/>
  <c r="H65" i="2"/>
  <c r="H169" i="2"/>
  <c r="H98" i="2"/>
  <c r="H97" i="2"/>
  <c r="H79" i="2"/>
  <c r="H78" i="2"/>
  <c r="H77" i="2"/>
  <c r="H67" i="2"/>
  <c r="H143" i="2"/>
  <c r="H123" i="2"/>
  <c r="H96" i="2"/>
  <c r="H142" i="2"/>
  <c r="H56" i="2"/>
  <c r="H141" i="2"/>
  <c r="H62" i="2"/>
  <c r="H61" i="2"/>
  <c r="H58" i="2"/>
  <c r="H57" i="2"/>
  <c r="H55" i="2"/>
  <c r="H157" i="2"/>
  <c r="H156" i="2"/>
  <c r="H89" i="2"/>
  <c r="H114" i="2"/>
  <c r="H119" i="2"/>
  <c r="F122" i="2"/>
  <c r="F35" i="2"/>
  <c r="H33" i="2"/>
  <c r="H115" i="2" l="1"/>
  <c r="H112" i="2"/>
  <c r="H111" i="2"/>
  <c r="H84" i="2"/>
  <c r="H54" i="2"/>
  <c r="H53" i="2"/>
  <c r="H51" i="2"/>
  <c r="H131" i="2"/>
  <c r="H140" i="2"/>
  <c r="H147" i="2" s="1"/>
  <c r="H71" i="2"/>
  <c r="H76" i="2"/>
  <c r="H75" i="2"/>
  <c r="H72" i="2"/>
  <c r="H74" i="2"/>
  <c r="H73" i="2"/>
  <c r="H29" i="2"/>
  <c r="H28" i="2"/>
  <c r="H27" i="2"/>
  <c r="H16" i="2"/>
  <c r="H8" i="2"/>
  <c r="H6" i="2"/>
  <c r="H5" i="2"/>
  <c r="G26" i="2" l="1"/>
  <c r="F26" i="2"/>
  <c r="G43" i="2"/>
  <c r="F43" i="2"/>
  <c r="G50" i="2"/>
  <c r="F50" i="2"/>
  <c r="F88" i="2"/>
  <c r="F110" i="2"/>
  <c r="G130" i="2"/>
  <c r="F130" i="2"/>
  <c r="G138" i="2"/>
  <c r="F138" i="2"/>
  <c r="G155" i="2"/>
  <c r="F155" i="2"/>
  <c r="G171" i="2"/>
  <c r="H91" i="2" l="1"/>
  <c r="H90" i="2"/>
  <c r="H163" i="2"/>
  <c r="H162" i="2"/>
  <c r="H161" i="2"/>
  <c r="H160" i="2"/>
  <c r="H159" i="2"/>
  <c r="H158" i="2"/>
  <c r="H171" i="2" s="1"/>
  <c r="H153" i="2"/>
  <c r="H152" i="2"/>
  <c r="H151" i="2"/>
  <c r="H150" i="2"/>
  <c r="H149" i="2"/>
  <c r="H148" i="2"/>
  <c r="H136" i="2"/>
  <c r="H135" i="2"/>
  <c r="H134" i="2"/>
  <c r="H133" i="2"/>
  <c r="H132" i="2"/>
  <c r="H128" i="2"/>
  <c r="H127" i="2"/>
  <c r="H126" i="2"/>
  <c r="H125" i="2"/>
  <c r="H124" i="2"/>
  <c r="H118" i="2"/>
  <c r="H113" i="2"/>
  <c r="H116" i="2"/>
  <c r="H108" i="2"/>
  <c r="H105" i="2"/>
  <c r="G110" i="2"/>
  <c r="H85" i="2"/>
  <c r="G88" i="2"/>
  <c r="F82" i="2"/>
  <c r="H48" i="2"/>
  <c r="H47" i="2"/>
  <c r="H46" i="2"/>
  <c r="H45" i="2"/>
  <c r="H44" i="2"/>
  <c r="H41" i="2"/>
  <c r="H40" i="2"/>
  <c r="H39" i="2"/>
  <c r="H38" i="2"/>
  <c r="H37" i="2"/>
  <c r="H36" i="2"/>
  <c r="H32" i="2"/>
  <c r="H31" i="2"/>
  <c r="H30" i="2"/>
  <c r="H24" i="2"/>
  <c r="H23" i="2"/>
  <c r="H22" i="2"/>
  <c r="H21" i="2"/>
  <c r="H20" i="2"/>
  <c r="H19" i="2"/>
  <c r="H7" i="2"/>
  <c r="H100" i="2" l="1"/>
  <c r="F100" i="2"/>
  <c r="H122" i="2"/>
  <c r="H35" i="2"/>
  <c r="G122" i="2"/>
  <c r="H155" i="2"/>
  <c r="H82" i="2"/>
  <c r="G82" i="2"/>
  <c r="H50" i="2"/>
  <c r="G70" i="2"/>
  <c r="G35" i="2"/>
  <c r="G18" i="2"/>
  <c r="F18" i="2"/>
  <c r="H138" i="2"/>
  <c r="H18" i="2"/>
  <c r="H43" i="2"/>
  <c r="H70" i="2"/>
  <c r="H88" i="2"/>
  <c r="H110" i="2"/>
  <c r="H130" i="2"/>
  <c r="H26" i="2"/>
  <c r="J4" i="2" l="1"/>
  <c r="J5" i="2" s="1"/>
  <c r="I22" i="1"/>
  <c r="I20" i="1"/>
  <c r="I17" i="1"/>
  <c r="I16" i="1"/>
  <c r="I13" i="1"/>
  <c r="I8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" i="1"/>
  <c r="G22" i="1"/>
  <c r="G20" i="1"/>
  <c r="G8" i="1"/>
  <c r="G6" i="1"/>
  <c r="D23" i="1"/>
  <c r="C23" i="1"/>
  <c r="G13" i="1" l="1"/>
  <c r="G16" i="1"/>
  <c r="G17" i="1"/>
  <c r="G21" i="1"/>
  <c r="G9" i="1"/>
  <c r="G19" i="1"/>
  <c r="H5" i="1"/>
  <c r="H7" i="1"/>
  <c r="G18" i="1"/>
  <c r="G5" i="1"/>
  <c r="G15" i="1"/>
  <c r="G14" i="1"/>
  <c r="G12" i="1"/>
  <c r="G11" i="1"/>
  <c r="G10" i="1"/>
  <c r="G7" i="1"/>
  <c r="H6" i="1"/>
  <c r="I6" i="1"/>
  <c r="H23" i="1" l="1"/>
  <c r="G23" i="1"/>
  <c r="E23" i="1"/>
  <c r="I19" i="1" l="1"/>
  <c r="I9" i="1"/>
  <c r="I21" i="1"/>
  <c r="I18" i="1"/>
  <c r="I15" i="1"/>
  <c r="I12" i="1"/>
  <c r="I14" i="1"/>
  <c r="I10" i="1"/>
  <c r="I11" i="1"/>
  <c r="I5" i="1"/>
  <c r="I7" i="1"/>
  <c r="I23" i="1" l="1"/>
</calcChain>
</file>

<file path=xl/sharedStrings.xml><?xml version="1.0" encoding="utf-8"?>
<sst xmlns="http://schemas.openxmlformats.org/spreadsheetml/2006/main" count="521" uniqueCount="188">
  <si>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</si>
  <si>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</si>
  <si>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</si>
  <si>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</si>
  <si>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</si>
  <si>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</si>
  <si>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</si>
  <si>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</si>
  <si>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</si>
  <si>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</si>
  <si>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</si>
  <si>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</si>
  <si>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</si>
  <si>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</si>
  <si>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</si>
  <si>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</si>
  <si>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</si>
  <si>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</si>
  <si>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</si>
  <si>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</si>
  <si>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</si>
  <si>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</si>
  <si>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</si>
  <si>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</si>
  <si>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</si>
  <si>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</si>
  <si>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</si>
  <si>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</si>
  <si>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</si>
  <si>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</si>
  <si>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</si>
  <si>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</si>
  <si>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</si>
  <si>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</si>
  <si>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</si>
  <si>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</si>
  <si>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No</t>
  </si>
  <si>
    <t>Yes</t>
  </si>
  <si>
    <t>PPS Partner Engagement by Project</t>
  </si>
  <si>
    <t>Non-PPS Network</t>
  </si>
  <si>
    <t>FINGER LAKES MIGRANT HLTH</t>
  </si>
  <si>
    <t xml:space="preserve"> </t>
  </si>
  <si>
    <t>HUTHER-DOYLE MEM INSTITUTE</t>
  </si>
  <si>
    <t>OAK ORCHARD COMMUNITY HEALTH CTR</t>
  </si>
  <si>
    <t>Wayne County Nursing Home</t>
  </si>
  <si>
    <t>ALLEGANY REHAB ASSOC MH</t>
  </si>
  <si>
    <t>St. Ann's Community</t>
  </si>
  <si>
    <t>Pembroke Family Medicine</t>
  </si>
  <si>
    <t>Genesee County Nursing Home</t>
  </si>
  <si>
    <t>DELPHI DRUG ALCOHOL COUNCIL</t>
  </si>
  <si>
    <t>Stony Brook Pediatrics</t>
  </si>
  <si>
    <t>East House Corporation</t>
  </si>
  <si>
    <t>Perinatal Network of Monroe County</t>
  </si>
  <si>
    <t>Keuka Family Practice</t>
  </si>
  <si>
    <t>2.a.i.</t>
  </si>
  <si>
    <t>2.b.iii.</t>
  </si>
  <si>
    <t>Emergency Departments with Care Triage</t>
  </si>
  <si>
    <t>2.b.iv.</t>
  </si>
  <si>
    <t>2.b.vi.</t>
  </si>
  <si>
    <t>PAM(R) Providers</t>
  </si>
  <si>
    <t>2.d.i.</t>
  </si>
  <si>
    <t>3.a.i.</t>
  </si>
  <si>
    <t>Expected Number of Crisis Intervention Programs Established</t>
  </si>
  <si>
    <t>3.a.ii.</t>
  </si>
  <si>
    <t>3.a.v.</t>
  </si>
  <si>
    <t>3.f.i.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</si>
  <si>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</si>
  <si>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</si>
  <si>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</si>
  <si>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</si>
  <si>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</si>
  <si>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</si>
  <si>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</si>
  <si>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</si>
  <si>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</si>
  <si>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</si>
  <si>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</si>
  <si>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</si>
  <si>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</si>
  <si>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</si>
  <si>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</si>
  <si>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</si>
  <si>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</si>
  <si>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St. James Mercy Health System</t>
  </si>
  <si>
    <t>Rochester Regional Health</t>
  </si>
  <si>
    <t>U of R Medical Center</t>
  </si>
  <si>
    <t>Family Services of Chemung County, I</t>
  </si>
  <si>
    <t>Catholic Charities Chemung Schuyl</t>
  </si>
  <si>
    <t>Depaul</t>
  </si>
  <si>
    <t>FLACRA, Inc.</t>
  </si>
  <si>
    <t>Genesee Coun Alcoholism&amp;Substance A</t>
  </si>
  <si>
    <t>Compeer Rochester, Inc</t>
  </si>
  <si>
    <t>Lake Plains Community Care Network</t>
  </si>
  <si>
    <t>Planned Parenthood of Central&amp;West</t>
  </si>
  <si>
    <t>Grace Lutheran Residential Services</t>
  </si>
  <si>
    <t>His Branches Health Services</t>
  </si>
  <si>
    <t>Virdee Medical, PLLC</t>
  </si>
  <si>
    <t>Y</t>
  </si>
  <si>
    <t>N</t>
  </si>
  <si>
    <t>Arnot Health, Inc</t>
  </si>
  <si>
    <t>Finger Lakes Medical Group, LLC</t>
  </si>
  <si>
    <t>Rochester Primary Care Network - dba Regional Primary Care Network (RPCN)</t>
  </si>
  <si>
    <t>Elderwood at Hornell</t>
  </si>
  <si>
    <t>Ardent (Allegany/Western Steuben R</t>
  </si>
  <si>
    <t>S2AY Rural Health Network Inc.</t>
  </si>
  <si>
    <t>The Center for Youth Services, Inc</t>
  </si>
  <si>
    <t>CBO Tier 1</t>
  </si>
  <si>
    <t>Genesee County Mental Health Servi</t>
  </si>
  <si>
    <t>Baden St Settlement of Roch, Inc. (CBO 3)</t>
  </si>
  <si>
    <t>Cath Charities of Steuben County (CBO 3)</t>
  </si>
  <si>
    <t>Catholic Charities Community Serv (CBO 3)</t>
  </si>
  <si>
    <t>CCDOR dba Catholic Family Center (CBO 3)</t>
  </si>
  <si>
    <t>CDS Monarch, Inc. (CBO 3)</t>
  </si>
  <si>
    <t>Charles Settlement House (CBO 3)</t>
  </si>
  <si>
    <t>Community Place of Greater Roche (CBO 3)</t>
  </si>
  <si>
    <t>Corning Council for Assistance &amp; Information to the Disabled, Inc. - dba AIM Independent Living Center (CBO 3)</t>
  </si>
  <si>
    <t>County of Ontario Mental Health (CBO 3)</t>
  </si>
  <si>
    <t>County of Wayne Behavioral Health (CBO 3)</t>
  </si>
  <si>
    <t>Epilepsy Pralid Inc. (CBO 3)</t>
  </si>
  <si>
    <t>Family counseling Services of Finger Lakes (CBO 3)</t>
  </si>
  <si>
    <t>Health Reach Plus LLC (CBO 3)</t>
  </si>
  <si>
    <t>Heritage Christian Services (CBO 3)</t>
  </si>
  <si>
    <t>Home &amp; Health Care Services, Inc. (CBO 3)</t>
  </si>
  <si>
    <t>Ibero American Action League (CBO 3)</t>
  </si>
  <si>
    <t>Lifespan of Greater Rochester, Inc. (CBO 3)</t>
  </si>
  <si>
    <t>PEOPLE INC CSSZ38 (CBO 3)</t>
  </si>
  <si>
    <t>Rochester Monroe Recovery Network Program (Center for Community Alternatives) (CBO 3)</t>
  </si>
  <si>
    <t>Wayne County Action Program, Inc. (CBO 3)</t>
  </si>
  <si>
    <t>Western New York Independent Living (dba Independent Living of the Genesee Region) (CBO 3)</t>
  </si>
  <si>
    <t>YWCA of Rochester and Monroe County (CBO 3)</t>
  </si>
  <si>
    <t>Medical Solutions Inc. (CBO 3)</t>
  </si>
  <si>
    <t>Monroe Plan for Medical Care (CBO 3)</t>
  </si>
  <si>
    <t>NYSARC Monroe County Chapter (CBO 3)</t>
  </si>
  <si>
    <t>Starbridge Services, Inc. (CBO 3)</t>
  </si>
  <si>
    <t>Steuben Church People Against Pove (CBO 3)</t>
  </si>
  <si>
    <t>Steuben County (CBO 3)</t>
  </si>
  <si>
    <t>Suburban Adult Services, Inc. (CBO 3)</t>
  </si>
  <si>
    <t>Syracuse Brick House Inc. (CBO 3)</t>
  </si>
  <si>
    <t>The Salvation Army (CBO 3)</t>
  </si>
  <si>
    <t>Other</t>
  </si>
  <si>
    <t>ARC of Genesee Orleans Total</t>
  </si>
  <si>
    <t>Bethany Nursing Home Total</t>
  </si>
  <si>
    <t>Bruce W Mackellar MD PC Total</t>
  </si>
  <si>
    <t>CASA of Livingston County Total</t>
  </si>
  <si>
    <t>Catholic Charities of Livingston Total</t>
  </si>
  <si>
    <t>Companion Care of Rochester Total</t>
  </si>
  <si>
    <t>County of Livingston Total</t>
  </si>
  <si>
    <t>Dale L. Deahn, M.D., P.C. Total</t>
  </si>
  <si>
    <t>Episcopal Church Home Total</t>
  </si>
  <si>
    <t>Fairport Baptist Homes Total</t>
  </si>
  <si>
    <t>Gerould's Professional Pharmacy, Inc Total</t>
  </si>
  <si>
    <t>Irondequoit Pediatrics PLLC Total</t>
  </si>
  <si>
    <t>Lakeside Beikirch Care Center Inc Total</t>
  </si>
  <si>
    <t>Loyola Recovery Foundation, Inc. Total</t>
  </si>
  <si>
    <t>Mid Erie Mental Health Services Total</t>
  </si>
  <si>
    <t>Monroe Community Hospital Total</t>
  </si>
  <si>
    <t>NYSARC Wayne County Chapter Total</t>
  </si>
  <si>
    <t>Rochester Rehabilitation Center, Inc. Total</t>
  </si>
  <si>
    <t>Southern Tier Pediatrics, PC Total</t>
  </si>
  <si>
    <t>St. Joseph's Neighbohood Center Total</t>
  </si>
  <si>
    <t>Strong Memorial Hospital</t>
  </si>
  <si>
    <t xml:space="preserve">  </t>
  </si>
  <si>
    <t>TriCounty Family Medicine Program Total</t>
  </si>
  <si>
    <t>Trillium Health, Inc. Total</t>
  </si>
  <si>
    <t>Webster Medical Group, PC Total</t>
  </si>
  <si>
    <t>practitioner - Primary Care</t>
  </si>
  <si>
    <t>Westgate Nursing Home Total</t>
  </si>
  <si>
    <t>Economic Opportunity Program, Inc. Total</t>
  </si>
  <si>
    <t>Finger Lakes Parent Network, Inc. Total</t>
  </si>
  <si>
    <t>Foodlink, Inc. Total</t>
  </si>
  <si>
    <t>Genesee County Office for the Agin Total</t>
  </si>
  <si>
    <t>Housing Options Made Easy Total</t>
  </si>
  <si>
    <t>Keuka Housing Council Inc. Total</t>
  </si>
  <si>
    <t>Medical Motor Service of Rochester Total</t>
  </si>
  <si>
    <t>Person Centered Housing, Inc. Total</t>
  </si>
  <si>
    <t>Rochester School of the Holy Childho Total</t>
  </si>
  <si>
    <t>Spiritus Christi Prison Outreach Total</t>
  </si>
  <si>
    <t>Samaritan Women Inc Total</t>
  </si>
  <si>
    <t>Villa of Hope Total</t>
  </si>
  <si>
    <t>United Cerebral Palsy Association Total</t>
  </si>
  <si>
    <t>Volunteers of America Western NY Total</t>
  </si>
  <si>
    <t>WNY Rural Area Health Education Ce Total</t>
  </si>
  <si>
    <t>Case Mgmt. / Health Home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</si>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</sst>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4" fillId="0" borderId="1" xfId="0" applyFont="1" applyFill="1" applyBorder="1"/>
    <xf numFmtId="49" fontId="5" fillId="0" borderId="1" xfId="0" applyNumberFormat="1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textRotation="90" wrapText="1"/>
    </xf>
    <xf numFmtId="44" fontId="6" fillId="0" borderId="1" xfId="1" applyFont="1" applyBorder="1"/>
    <xf numFmtId="9" fontId="6" fillId="0" borderId="1" xfId="2" applyFont="1" applyBorder="1"/>
    <xf numFmtId="44" fontId="8" fillId="0" borderId="1" xfId="1" applyFont="1" applyBorder="1"/>
    <xf numFmtId="9" fontId="8" fillId="0" borderId="1" xfId="2" applyFont="1" applyBorder="1"/>
    <xf numFmtId="0" fontId="3" fillId="6" borderId="0" xfId="0" applyFont="1" applyFill="1"/>
    <xf numFmtId="0" fontId="0" fillId="6" borderId="0" xfId="0" applyFill="1"/>
    <xf numFmtId="0" fontId="0" fillId="0" borderId="1" xfId="0" applyFill="1" applyBorder="1"/>
    <xf numFmtId="0" fontId="9" fillId="0" borderId="1" xfId="0" applyFont="1" applyBorder="1"/>
    <xf numFmtId="0" fontId="0" fillId="0" borderId="1" xfId="0" applyFont="1" applyBorder="1"/>
    <xf numFmtId="1" fontId="4" fillId="0" borderId="1" xfId="0" applyNumberFormat="1" applyFont="1" applyBorder="1"/>
    <xf numFmtId="0" fontId="0" fillId="0" borderId="3" xfId="0" applyBorder="1"/>
    <xf numFmtId="49" fontId="5" fillId="0" borderId="2" xfId="0" applyNumberFormat="1" applyFont="1" applyFill="1" applyBorder="1"/>
    <xf numFmtId="0" fontId="0" fillId="0" borderId="2" xfId="0" applyNumberFormat="1" applyBorder="1"/>
    <xf numFmtId="0" fontId="0" fillId="0" borderId="4" xfId="0" applyBorder="1"/>
    <xf numFmtId="44" fontId="6" fillId="0" borderId="0" xfId="0" applyNumberFormat="1" applyFont="1"/>
    <xf numFmtId="44" fontId="10" fillId="3" borderId="1" xfId="0" applyNumberFormat="1" applyFont="1" applyFill="1" applyBorder="1"/>
    <xf numFmtId="0" fontId="11" fillId="0" borderId="1" xfId="0" applyFont="1" applyFill="1" applyBorder="1"/>
    <xf numFmtId="44" fontId="0" fillId="7" borderId="1" xfId="1" applyFont="1" applyFill="1" applyBorder="1"/>
    <xf numFmtId="44" fontId="0" fillId="7" borderId="3" xfId="1" applyFont="1" applyFill="1" applyBorder="1"/>
    <xf numFmtId="44" fontId="0" fillId="0" borderId="0" xfId="0" applyNumberFormat="1"/>
    <xf numFmtId="44" fontId="6" fillId="0" borderId="1" xfId="1" applyFont="1" applyFill="1" applyBorder="1"/>
    <xf numFmtId="44" fontId="8" fillId="0" borderId="1" xfId="1" applyFont="1" applyFill="1" applyBorder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5" sqref="C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6.28515625" style="20" customWidth="1"/>
    <col min="4" max="5" width="13.42578125" style="20" customWidth="1"/>
    <col min="6" max="6" width="1.28515625" style="20" customWidth="1"/>
    <col min="7" max="9" width="13.42578125" style="20" customWidth="1"/>
  </cols>
  <sheetData>
    <row r="1" spans="1:9" x14ac:dyDescent="0.25">
      <c r="A1" s="1" t="s">
        <v>183</v>
      </c>
    </row>
    <row r="3" spans="1:9" x14ac:dyDescent="0.25">
      <c r="A3" s="46" t="s">
        <v>8</v>
      </c>
      <c r="B3" s="6"/>
      <c r="C3" s="45" t="s">
        <v>184</v>
      </c>
      <c r="D3" s="45"/>
      <c r="E3" s="45"/>
      <c r="F3" s="45"/>
      <c r="G3" s="45"/>
      <c r="H3" s="45"/>
      <c r="I3" s="45"/>
    </row>
    <row r="4" spans="1:9" ht="39" x14ac:dyDescent="0.25">
      <c r="A4" s="46"/>
      <c r="B4" s="6"/>
      <c r="C4" s="21" t="s">
        <v>0</v>
      </c>
      <c r="D4" s="21" t="s">
        <v>1</v>
      </c>
      <c r="E4" s="21" t="s">
        <v>2</v>
      </c>
      <c r="F4" s="22"/>
      <c r="G4" s="21" t="s">
        <v>22</v>
      </c>
      <c r="H4" s="21" t="s">
        <v>23</v>
      </c>
      <c r="I4" s="21" t="s">
        <v>24</v>
      </c>
    </row>
    <row r="5" spans="1:9" x14ac:dyDescent="0.25">
      <c r="A5" s="2" t="s">
        <v>4</v>
      </c>
      <c r="B5" s="6"/>
      <c r="C5" s="25">
        <v>669094</v>
      </c>
      <c r="D5" s="23"/>
      <c r="E5" s="23"/>
      <c r="F5" s="22"/>
      <c r="G5" s="24">
        <f t="shared" ref="G5:G22" si="0">IF(C5&gt;0,C5/$C$23,0)</f>
        <v>3.6372913390483881E-2</v>
      </c>
      <c r="H5" s="24">
        <f t="shared" ref="H5:H22" si="1">IF(D5&gt;0,D5/$D$23,0)</f>
        <v>0</v>
      </c>
      <c r="I5" s="24">
        <f t="shared" ref="I5:I22" si="2">IF(E5&gt;0,E5/$E$23,0)</f>
        <v>0</v>
      </c>
    </row>
    <row r="6" spans="1:9" x14ac:dyDescent="0.25">
      <c r="A6" s="2" t="s">
        <v>5</v>
      </c>
      <c r="B6" s="6"/>
      <c r="C6" s="23"/>
      <c r="D6" s="23"/>
      <c r="E6" s="23"/>
      <c r="F6" s="22"/>
      <c r="G6" s="24">
        <f t="shared" si="0"/>
        <v>0</v>
      </c>
      <c r="H6" s="24">
        <f t="shared" si="1"/>
        <v>0</v>
      </c>
      <c r="I6" s="24">
        <f t="shared" si="2"/>
        <v>0</v>
      </c>
    </row>
    <row r="7" spans="1:9" x14ac:dyDescent="0.25">
      <c r="A7" s="2" t="s">
        <v>6</v>
      </c>
      <c r="B7" s="6"/>
      <c r="C7" s="25">
        <v>11125261.9</v>
      </c>
      <c r="D7" s="23"/>
      <c r="E7" s="23"/>
      <c r="F7" s="22"/>
      <c r="G7" s="24">
        <f t="shared" si="0"/>
        <v>0.60478525817770012</v>
      </c>
      <c r="H7" s="24">
        <f t="shared" si="1"/>
        <v>0</v>
      </c>
      <c r="I7" s="24">
        <f t="shared" si="2"/>
        <v>0</v>
      </c>
    </row>
    <row r="8" spans="1:9" x14ac:dyDescent="0.25">
      <c r="A8" s="2" t="s">
        <v>7</v>
      </c>
      <c r="B8" s="6"/>
      <c r="C8" s="23"/>
      <c r="D8" s="23"/>
      <c r="E8" s="23"/>
      <c r="F8" s="22"/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 x14ac:dyDescent="0.25">
      <c r="A9" s="2" t="s">
        <v>9</v>
      </c>
      <c r="B9" s="6"/>
      <c r="C9" s="25">
        <v>919315.1</v>
      </c>
      <c r="D9" s="23"/>
      <c r="E9" s="23"/>
      <c r="F9" s="22"/>
      <c r="G9" s="24">
        <f t="shared" si="0"/>
        <v>4.9975292725482554E-2</v>
      </c>
      <c r="H9" s="24">
        <f t="shared" si="1"/>
        <v>0</v>
      </c>
      <c r="I9" s="24">
        <f t="shared" si="2"/>
        <v>0</v>
      </c>
    </row>
    <row r="10" spans="1:9" x14ac:dyDescent="0.25">
      <c r="A10" s="2" t="s">
        <v>10</v>
      </c>
      <c r="B10" s="6"/>
      <c r="C10" s="25">
        <v>654580</v>
      </c>
      <c r="D10" s="23"/>
      <c r="E10" s="23"/>
      <c r="F10" s="22"/>
      <c r="G10" s="24">
        <f t="shared" si="0"/>
        <v>3.5583911449128126E-2</v>
      </c>
      <c r="H10" s="24">
        <f t="shared" si="1"/>
        <v>0</v>
      </c>
      <c r="I10" s="24">
        <f t="shared" si="2"/>
        <v>0</v>
      </c>
    </row>
    <row r="11" spans="1:9" x14ac:dyDescent="0.25">
      <c r="A11" s="2" t="s">
        <v>11</v>
      </c>
      <c r="B11" s="6"/>
      <c r="C11" s="25">
        <v>363272</v>
      </c>
      <c r="D11" s="23"/>
      <c r="E11" s="23"/>
      <c r="F11" s="22"/>
      <c r="G11" s="24">
        <f t="shared" si="0"/>
        <v>1.9747989061608472E-2</v>
      </c>
      <c r="H11" s="24">
        <f t="shared" si="1"/>
        <v>0</v>
      </c>
      <c r="I11" s="24">
        <f t="shared" si="2"/>
        <v>0</v>
      </c>
    </row>
    <row r="12" spans="1:9" x14ac:dyDescent="0.25">
      <c r="A12" s="2" t="s">
        <v>12</v>
      </c>
      <c r="B12" s="6"/>
      <c r="C12" s="25">
        <v>302959</v>
      </c>
      <c r="D12" s="23"/>
      <c r="E12" s="23"/>
      <c r="F12" s="22"/>
      <c r="G12" s="24">
        <f t="shared" si="0"/>
        <v>1.6469287525919536E-2</v>
      </c>
      <c r="H12" s="24">
        <f t="shared" si="1"/>
        <v>0</v>
      </c>
      <c r="I12" s="24">
        <f t="shared" si="2"/>
        <v>0</v>
      </c>
    </row>
    <row r="13" spans="1:9" x14ac:dyDescent="0.25">
      <c r="A13" s="2" t="s">
        <v>13</v>
      </c>
      <c r="B13" s="6"/>
      <c r="C13" s="25">
        <v>183488</v>
      </c>
      <c r="D13" s="23"/>
      <c r="E13" s="23"/>
      <c r="F13" s="22"/>
      <c r="G13" s="24">
        <f t="shared" si="0"/>
        <v>9.9746719178368144E-3</v>
      </c>
      <c r="H13" s="24">
        <f t="shared" si="1"/>
        <v>0</v>
      </c>
      <c r="I13" s="24">
        <f t="shared" si="2"/>
        <v>0</v>
      </c>
    </row>
    <row r="14" spans="1:9" x14ac:dyDescent="0.25">
      <c r="A14" s="2" t="s">
        <v>14</v>
      </c>
      <c r="B14" s="6"/>
      <c r="C14" s="25">
        <v>272724</v>
      </c>
      <c r="D14" s="23"/>
      <c r="E14" s="23"/>
      <c r="F14" s="22"/>
      <c r="G14" s="24">
        <f t="shared" si="0"/>
        <v>1.4825669385028599E-2</v>
      </c>
      <c r="H14" s="24">
        <f t="shared" si="1"/>
        <v>0</v>
      </c>
      <c r="I14" s="24">
        <f t="shared" si="2"/>
        <v>0</v>
      </c>
    </row>
    <row r="15" spans="1:9" x14ac:dyDescent="0.25">
      <c r="A15" s="2" t="s">
        <v>15</v>
      </c>
      <c r="B15" s="6"/>
      <c r="C15" s="25">
        <v>186851</v>
      </c>
      <c r="D15" s="23"/>
      <c r="E15" s="23"/>
      <c r="F15" s="22"/>
      <c r="G15" s="24">
        <f t="shared" si="0"/>
        <v>1.0157489440833879E-2</v>
      </c>
      <c r="H15" s="24">
        <f t="shared" si="1"/>
        <v>0</v>
      </c>
      <c r="I15" s="24">
        <f t="shared" si="2"/>
        <v>0</v>
      </c>
    </row>
    <row r="16" spans="1:9" x14ac:dyDescent="0.25">
      <c r="A16" s="2" t="s">
        <v>16</v>
      </c>
      <c r="B16" s="6"/>
      <c r="C16" s="25">
        <v>3329</v>
      </c>
      <c r="D16" s="23"/>
      <c r="E16" s="23"/>
      <c r="F16" s="22"/>
      <c r="G16" s="24">
        <f t="shared" si="0"/>
        <v>1.8096923403426249E-4</v>
      </c>
      <c r="H16" s="24">
        <f t="shared" si="1"/>
        <v>0</v>
      </c>
      <c r="I16" s="24">
        <f t="shared" si="2"/>
        <v>0</v>
      </c>
    </row>
    <row r="17" spans="1:9" x14ac:dyDescent="0.25">
      <c r="A17" s="2" t="s">
        <v>17</v>
      </c>
      <c r="B17" s="6"/>
      <c r="C17" s="23"/>
      <c r="D17" s="23"/>
      <c r="E17" s="23"/>
      <c r="F17" s="22"/>
      <c r="G17" s="24">
        <f t="shared" si="0"/>
        <v>0</v>
      </c>
      <c r="H17" s="24">
        <f t="shared" si="1"/>
        <v>0</v>
      </c>
      <c r="I17" s="24">
        <f t="shared" si="2"/>
        <v>0</v>
      </c>
    </row>
    <row r="18" spans="1:9" x14ac:dyDescent="0.25">
      <c r="A18" s="2" t="s">
        <v>18</v>
      </c>
      <c r="B18" s="6"/>
      <c r="C18" s="25">
        <v>67985</v>
      </c>
      <c r="D18" s="23"/>
      <c r="E18" s="23"/>
      <c r="F18" s="22"/>
      <c r="G18" s="24">
        <f t="shared" si="0"/>
        <v>3.695762504001002E-3</v>
      </c>
      <c r="H18" s="24">
        <f t="shared" si="1"/>
        <v>0</v>
      </c>
      <c r="I18" s="24">
        <f t="shared" si="2"/>
        <v>0</v>
      </c>
    </row>
    <row r="19" spans="1:9" x14ac:dyDescent="0.25">
      <c r="A19" s="2" t="s">
        <v>21</v>
      </c>
      <c r="B19" s="6"/>
      <c r="C19" s="44">
        <v>3548146</v>
      </c>
      <c r="D19" s="43"/>
      <c r="E19" s="43"/>
      <c r="F19" s="22"/>
      <c r="G19" s="24">
        <f t="shared" si="0"/>
        <v>0.19288232618255702</v>
      </c>
      <c r="H19" s="24">
        <f t="shared" si="1"/>
        <v>0</v>
      </c>
      <c r="I19" s="24">
        <f t="shared" si="2"/>
        <v>0</v>
      </c>
    </row>
    <row r="20" spans="1:9" x14ac:dyDescent="0.25">
      <c r="A20" s="2" t="s">
        <v>39</v>
      </c>
      <c r="B20" s="6"/>
      <c r="C20" s="23"/>
      <c r="D20" s="23"/>
      <c r="E20" s="23"/>
      <c r="F20" s="22"/>
      <c r="G20" s="24">
        <f t="shared" si="0"/>
        <v>0</v>
      </c>
      <c r="H20" s="24">
        <f t="shared" si="1"/>
        <v>0</v>
      </c>
      <c r="I20" s="24">
        <f t="shared" si="2"/>
        <v>0</v>
      </c>
    </row>
    <row r="21" spans="1:9" x14ac:dyDescent="0.25">
      <c r="A21" s="2" t="s">
        <v>19</v>
      </c>
      <c r="B21" s="6"/>
      <c r="C21" s="25">
        <v>98387</v>
      </c>
      <c r="D21" s="23"/>
      <c r="E21" s="23"/>
      <c r="F21" s="22"/>
      <c r="G21" s="24">
        <f t="shared" si="0"/>
        <v>5.3484590053856969E-3</v>
      </c>
      <c r="H21" s="24">
        <f t="shared" si="1"/>
        <v>0</v>
      </c>
      <c r="I21" s="24">
        <f t="shared" si="2"/>
        <v>0</v>
      </c>
    </row>
    <row r="22" spans="1:9" x14ac:dyDescent="0.25">
      <c r="A22" s="2" t="s">
        <v>19</v>
      </c>
      <c r="B22" s="6"/>
      <c r="C22" s="23"/>
      <c r="D22" s="23"/>
      <c r="E22" s="23"/>
      <c r="F22" s="22"/>
      <c r="G22" s="24">
        <f t="shared" si="0"/>
        <v>0</v>
      </c>
      <c r="H22" s="24">
        <f t="shared" si="1"/>
        <v>0</v>
      </c>
      <c r="I22" s="24">
        <f t="shared" si="2"/>
        <v>0</v>
      </c>
    </row>
    <row r="23" spans="1:9" x14ac:dyDescent="0.25">
      <c r="A23" s="3" t="s">
        <v>20</v>
      </c>
      <c r="B23" s="6"/>
      <c r="C23" s="25">
        <f>SUM(C5:C22)</f>
        <v>18395392</v>
      </c>
      <c r="D23" s="25">
        <f>SUM(D5:D22)</f>
        <v>0</v>
      </c>
      <c r="E23" s="25">
        <f>SUM(E5:E22)</f>
        <v>0</v>
      </c>
      <c r="F23" s="22"/>
      <c r="G23" s="26">
        <f>SUM(G5:G22)</f>
        <v>0.99999999999999989</v>
      </c>
      <c r="H23" s="26">
        <f t="shared" ref="H23:I23" si="3">SUM(H5:H22)</f>
        <v>0</v>
      </c>
      <c r="I23" s="26">
        <f t="shared" si="3"/>
        <v>0</v>
      </c>
    </row>
    <row r="26" spans="1:9" x14ac:dyDescent="0.25">
      <c r="C26" s="37"/>
    </row>
    <row r="28" spans="1:9" x14ac:dyDescent="0.25">
      <c r="C28" s="37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selection activeCell="B1" sqref="B1:C1"/>
    </sheetView>
  </sheetViews>
  <sheetFormatPr defaultRowHeight="15" x14ac:dyDescent="0.25"/>
  <cols>
    <col min="1" max="1" width="32" bestFit="1" customWidth="1"/>
    <col min="2" max="2" width="40.42578125" customWidth="1"/>
    <col min="3" max="3" width="10.42578125" customWidth="1"/>
    <col min="4" max="4" width="60.85546875" customWidth="1"/>
    <col min="5" max="5" width="1.28515625" customWidth="1"/>
    <col min="6" max="8" width="17.28515625" customWidth="1"/>
    <col min="10" max="10" width="23.140625" customWidth="1"/>
  </cols>
  <sheetData>
    <row r="1" spans="1:10" x14ac:dyDescent="0.25">
      <c r="A1" s="1" t="s">
        <v>34</v>
      </c>
    </row>
    <row r="3" spans="1:10" x14ac:dyDescent="0.25">
      <c r="A3" s="2"/>
      <c r="B3" s="51"/>
      <c r="C3" s="51"/>
      <c r="D3" s="52"/>
      <c r="E3" s="2"/>
      <c r="F3" s="53" t="s">
        <v>185</v>
      </c>
      <c r="G3" s="51"/>
      <c r="H3" s="52"/>
      <c r="J3" s="42">
        <v>14847246.000000002</v>
      </c>
    </row>
    <row r="4" spans="1:10" ht="30" x14ac:dyDescent="0.25">
      <c r="A4" s="4"/>
      <c r="B4" s="4" t="s">
        <v>72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  <c r="J4" s="42">
        <f>H18+H35+H50+H70+H82+H88+H100+H110+H122+H130+H147+H171</f>
        <v>14847246</v>
      </c>
    </row>
    <row r="5" spans="1:10" x14ac:dyDescent="0.25">
      <c r="A5" s="50" t="s">
        <v>4</v>
      </c>
      <c r="B5" s="30" t="s">
        <v>95</v>
      </c>
      <c r="C5" s="31" t="s">
        <v>97</v>
      </c>
      <c r="D5" s="30" t="s">
        <v>4</v>
      </c>
      <c r="E5" s="2"/>
      <c r="F5" s="5">
        <v>45702</v>
      </c>
      <c r="G5" s="2"/>
      <c r="H5" s="40">
        <f t="shared" ref="H5:H6" si="0">F5+G5</f>
        <v>45702</v>
      </c>
      <c r="J5" s="42">
        <f>J3-J4</f>
        <v>0</v>
      </c>
    </row>
    <row r="6" spans="1:10" x14ac:dyDescent="0.25">
      <c r="A6" s="50"/>
      <c r="B6" s="30" t="s">
        <v>142</v>
      </c>
      <c r="C6" s="31" t="s">
        <v>98</v>
      </c>
      <c r="D6" s="30" t="s">
        <v>4</v>
      </c>
      <c r="E6" s="2"/>
      <c r="F6" s="5">
        <v>54416</v>
      </c>
      <c r="G6" s="2"/>
      <c r="H6" s="40">
        <f t="shared" si="0"/>
        <v>54416</v>
      </c>
    </row>
    <row r="7" spans="1:10" x14ac:dyDescent="0.25">
      <c r="A7" s="50"/>
      <c r="B7" s="30" t="s">
        <v>53</v>
      </c>
      <c r="C7" s="31" t="s">
        <v>98</v>
      </c>
      <c r="D7" s="30" t="s">
        <v>4</v>
      </c>
      <c r="E7" s="2"/>
      <c r="F7" s="5">
        <v>35430</v>
      </c>
      <c r="G7" s="2"/>
      <c r="H7" s="40">
        <f t="shared" ref="H7" si="1">F7+G7</f>
        <v>35430</v>
      </c>
    </row>
    <row r="8" spans="1:10" x14ac:dyDescent="0.25">
      <c r="A8" s="50"/>
      <c r="B8" s="30" t="s">
        <v>47</v>
      </c>
      <c r="C8" s="31" t="s">
        <v>98</v>
      </c>
      <c r="D8" s="30" t="s">
        <v>4</v>
      </c>
      <c r="E8" s="2"/>
      <c r="F8" s="5">
        <v>1500</v>
      </c>
      <c r="G8" s="2"/>
      <c r="H8" s="40">
        <f t="shared" ref="H8:H16" si="2">F8+G8</f>
        <v>1500</v>
      </c>
    </row>
    <row r="9" spans="1:10" x14ac:dyDescent="0.25">
      <c r="A9" s="50"/>
      <c r="B9" s="30" t="s">
        <v>96</v>
      </c>
      <c r="C9" s="31" t="s">
        <v>97</v>
      </c>
      <c r="D9" s="30" t="s">
        <v>4</v>
      </c>
      <c r="E9" s="2"/>
      <c r="F9" s="5">
        <v>21702</v>
      </c>
      <c r="G9" s="2"/>
      <c r="H9" s="40">
        <f t="shared" si="2"/>
        <v>21702</v>
      </c>
    </row>
    <row r="10" spans="1:10" x14ac:dyDescent="0.25">
      <c r="A10" s="50"/>
      <c r="B10" s="30" t="s">
        <v>151</v>
      </c>
      <c r="C10" s="31" t="s">
        <v>98</v>
      </c>
      <c r="D10" s="30" t="s">
        <v>4</v>
      </c>
      <c r="E10" s="2"/>
      <c r="F10" s="5">
        <v>23404</v>
      </c>
      <c r="G10" s="2"/>
      <c r="H10" s="40">
        <f t="shared" si="2"/>
        <v>23404</v>
      </c>
    </row>
    <row r="11" spans="1:10" x14ac:dyDescent="0.25">
      <c r="A11" s="50"/>
      <c r="B11" s="30" t="s">
        <v>158</v>
      </c>
      <c r="C11" s="31" t="s">
        <v>98</v>
      </c>
      <c r="D11" s="30" t="s">
        <v>4</v>
      </c>
      <c r="E11" s="2"/>
      <c r="F11" s="5">
        <v>245583</v>
      </c>
      <c r="G11" s="2"/>
      <c r="H11" s="40">
        <f t="shared" si="2"/>
        <v>245583</v>
      </c>
    </row>
    <row r="12" spans="1:10" x14ac:dyDescent="0.25">
      <c r="A12" s="50"/>
      <c r="B12" s="30" t="s">
        <v>159</v>
      </c>
      <c r="C12" s="31" t="s">
        <v>98</v>
      </c>
      <c r="D12" s="30" t="s">
        <v>4</v>
      </c>
      <c r="E12" s="2"/>
      <c r="F12" s="5">
        <v>270</v>
      </c>
      <c r="G12" s="2"/>
      <c r="H12" s="40">
        <f t="shared" si="2"/>
        <v>270</v>
      </c>
    </row>
    <row r="13" spans="1:10" x14ac:dyDescent="0.25">
      <c r="A13" s="50"/>
      <c r="B13" s="30" t="s">
        <v>162</v>
      </c>
      <c r="C13" s="31" t="s">
        <v>98</v>
      </c>
      <c r="D13" s="30" t="s">
        <v>4</v>
      </c>
      <c r="E13" s="2"/>
      <c r="F13" s="5">
        <v>137248</v>
      </c>
      <c r="G13" s="2"/>
      <c r="H13" s="40">
        <f t="shared" si="2"/>
        <v>137248</v>
      </c>
    </row>
    <row r="14" spans="1:10" x14ac:dyDescent="0.25">
      <c r="A14" s="50"/>
      <c r="B14" s="30" t="s">
        <v>164</v>
      </c>
      <c r="C14" s="31" t="s">
        <v>98</v>
      </c>
      <c r="D14" s="30" t="s">
        <v>165</v>
      </c>
      <c r="E14" s="2"/>
      <c r="F14" s="5">
        <v>39642</v>
      </c>
      <c r="G14" s="2"/>
      <c r="H14" s="40">
        <f t="shared" si="2"/>
        <v>39642</v>
      </c>
    </row>
    <row r="15" spans="1:10" x14ac:dyDescent="0.25">
      <c r="A15" s="50"/>
      <c r="B15" s="30" t="s">
        <v>50</v>
      </c>
      <c r="C15" s="31" t="s">
        <v>98</v>
      </c>
      <c r="D15" s="30" t="s">
        <v>4</v>
      </c>
      <c r="E15" s="2"/>
      <c r="F15" s="5">
        <v>48939</v>
      </c>
      <c r="G15" s="2"/>
      <c r="H15" s="40">
        <f t="shared" si="2"/>
        <v>48939</v>
      </c>
    </row>
    <row r="16" spans="1:10" x14ac:dyDescent="0.25">
      <c r="A16" s="50"/>
      <c r="B16" s="30" t="s">
        <v>147</v>
      </c>
      <c r="C16" s="31" t="s">
        <v>98</v>
      </c>
      <c r="D16" s="30" t="s">
        <v>4</v>
      </c>
      <c r="E16" s="2"/>
      <c r="F16" s="5">
        <v>15258</v>
      </c>
      <c r="G16" s="2"/>
      <c r="H16" s="40">
        <f t="shared" si="2"/>
        <v>15258</v>
      </c>
    </row>
    <row r="17" spans="1:8" x14ac:dyDescent="0.25">
      <c r="A17" s="50"/>
      <c r="B17" s="51"/>
      <c r="C17" s="51"/>
      <c r="D17" s="51"/>
      <c r="E17" s="51"/>
      <c r="F17" s="51"/>
      <c r="G17" s="51"/>
      <c r="H17" s="51"/>
    </row>
    <row r="18" spans="1:8" x14ac:dyDescent="0.25">
      <c r="A18" s="6"/>
      <c r="B18" s="7"/>
      <c r="C18" s="7"/>
      <c r="D18" s="7"/>
      <c r="E18" s="7"/>
      <c r="F18" s="9">
        <f t="shared" ref="F18:G18" si="3">SUM(F5:F16)</f>
        <v>669094</v>
      </c>
      <c r="G18" s="9">
        <f t="shared" si="3"/>
        <v>0</v>
      </c>
      <c r="H18" s="9">
        <f>SUM(H5:H16)</f>
        <v>669094</v>
      </c>
    </row>
    <row r="19" spans="1:8" ht="14.25" customHeight="1" x14ac:dyDescent="0.25">
      <c r="A19" s="50" t="s">
        <v>5</v>
      </c>
      <c r="B19" s="8" t="s">
        <v>187</v>
      </c>
      <c r="C19" s="8" t="s">
        <v>187</v>
      </c>
      <c r="D19" s="8" t="s">
        <v>187</v>
      </c>
      <c r="E19" s="2"/>
      <c r="F19" s="2"/>
      <c r="G19" s="2"/>
      <c r="H19" s="5">
        <f>F19+G19</f>
        <v>0</v>
      </c>
    </row>
    <row r="20" spans="1:8" x14ac:dyDescent="0.25">
      <c r="A20" s="50"/>
      <c r="B20" s="8" t="s">
        <v>187</v>
      </c>
      <c r="C20" s="8" t="s">
        <v>187</v>
      </c>
      <c r="D20" s="8" t="s">
        <v>187</v>
      </c>
      <c r="E20" s="2"/>
      <c r="F20" s="2"/>
      <c r="G20" s="2"/>
      <c r="H20" s="5">
        <f t="shared" ref="H20:H24" si="4">F20+G20</f>
        <v>0</v>
      </c>
    </row>
    <row r="21" spans="1:8" x14ac:dyDescent="0.25">
      <c r="A21" s="50"/>
      <c r="B21" s="8" t="s">
        <v>161</v>
      </c>
      <c r="C21" s="8" t="s">
        <v>187</v>
      </c>
      <c r="D21" s="8" t="s">
        <v>187</v>
      </c>
      <c r="E21" s="2"/>
      <c r="F21" s="2"/>
      <c r="G21" s="2"/>
      <c r="H21" s="5">
        <f t="shared" si="4"/>
        <v>0</v>
      </c>
    </row>
    <row r="22" spans="1:8" x14ac:dyDescent="0.25">
      <c r="A22" s="50"/>
      <c r="B22" s="8" t="s">
        <v>187</v>
      </c>
      <c r="C22" s="8" t="s">
        <v>187</v>
      </c>
      <c r="D22" s="8" t="s">
        <v>187</v>
      </c>
      <c r="E22" s="2"/>
      <c r="F22" s="2"/>
      <c r="G22" s="2"/>
      <c r="H22" s="5">
        <f t="shared" si="4"/>
        <v>0</v>
      </c>
    </row>
    <row r="23" spans="1:8" x14ac:dyDescent="0.25">
      <c r="A23" s="50"/>
      <c r="B23" s="8" t="s">
        <v>187</v>
      </c>
      <c r="C23" s="8" t="s">
        <v>187</v>
      </c>
      <c r="D23" s="8" t="s">
        <v>187</v>
      </c>
      <c r="E23" s="2"/>
      <c r="F23" s="2"/>
      <c r="G23" s="2"/>
      <c r="H23" s="5">
        <f t="shared" si="4"/>
        <v>0</v>
      </c>
    </row>
    <row r="24" spans="1:8" x14ac:dyDescent="0.25">
      <c r="A24" s="50"/>
      <c r="B24" s="8" t="s">
        <v>187</v>
      </c>
      <c r="C24" s="8" t="s">
        <v>187</v>
      </c>
      <c r="D24" s="8" t="s">
        <v>187</v>
      </c>
      <c r="E24" s="2"/>
      <c r="F24" s="2"/>
      <c r="G24" s="2"/>
      <c r="H24" s="5">
        <f t="shared" si="4"/>
        <v>0</v>
      </c>
    </row>
    <row r="25" spans="1:8" x14ac:dyDescent="0.25">
      <c r="A25" s="50"/>
      <c r="B25" s="51"/>
      <c r="C25" s="51"/>
      <c r="D25" s="51"/>
      <c r="E25" s="51"/>
      <c r="F25" s="51"/>
      <c r="G25" s="51"/>
      <c r="H25" s="51"/>
    </row>
    <row r="26" spans="1:8" x14ac:dyDescent="0.25">
      <c r="A26" s="6"/>
      <c r="B26" s="7"/>
      <c r="C26" s="7"/>
      <c r="D26" s="7"/>
      <c r="E26" s="7"/>
      <c r="F26" s="9">
        <f t="shared" ref="F26:G26" si="5">SUM(F19:F24)</f>
        <v>0</v>
      </c>
      <c r="G26" s="9">
        <f t="shared" si="5"/>
        <v>0</v>
      </c>
      <c r="H26" s="9">
        <f>SUM(H19:H24)</f>
        <v>0</v>
      </c>
    </row>
    <row r="27" spans="1:8" ht="14.25" customHeight="1" x14ac:dyDescent="0.25">
      <c r="A27" s="50" t="s">
        <v>6</v>
      </c>
      <c r="B27" s="30" t="s">
        <v>99</v>
      </c>
      <c r="C27" s="34" t="s">
        <v>97</v>
      </c>
      <c r="D27" s="30" t="s">
        <v>6</v>
      </c>
      <c r="E27" s="36"/>
      <c r="F27" s="5">
        <v>545052</v>
      </c>
      <c r="G27" s="2"/>
      <c r="H27" s="40">
        <f t="shared" ref="H27:H29" si="6">F27+G27</f>
        <v>545052</v>
      </c>
    </row>
    <row r="28" spans="1:8" x14ac:dyDescent="0.25">
      <c r="A28" s="50"/>
      <c r="B28" s="30" t="s">
        <v>100</v>
      </c>
      <c r="C28" s="34" t="s">
        <v>97</v>
      </c>
      <c r="D28" s="30" t="s">
        <v>6</v>
      </c>
      <c r="E28" s="36"/>
      <c r="F28" s="5">
        <v>194932</v>
      </c>
      <c r="G28" s="2"/>
      <c r="H28" s="40">
        <f t="shared" si="6"/>
        <v>194932</v>
      </c>
    </row>
    <row r="29" spans="1:8" x14ac:dyDescent="0.25">
      <c r="A29" s="50"/>
      <c r="B29" s="30" t="s">
        <v>155</v>
      </c>
      <c r="C29" s="34" t="s">
        <v>97</v>
      </c>
      <c r="D29" s="30" t="s">
        <v>6</v>
      </c>
      <c r="E29" s="36"/>
      <c r="F29" s="5">
        <v>25013</v>
      </c>
      <c r="G29" s="2"/>
      <c r="H29" s="40">
        <f t="shared" si="6"/>
        <v>25013</v>
      </c>
    </row>
    <row r="30" spans="1:8" x14ac:dyDescent="0.25">
      <c r="A30" s="50"/>
      <c r="B30" s="30" t="s">
        <v>84</v>
      </c>
      <c r="C30" s="34" t="s">
        <v>97</v>
      </c>
      <c r="D30" s="30" t="s">
        <v>6</v>
      </c>
      <c r="E30" s="36"/>
      <c r="F30" s="5">
        <v>5643740.96</v>
      </c>
      <c r="G30" s="2"/>
      <c r="H30" s="40">
        <f t="shared" ref="H30:H33" si="7">F30+G30</f>
        <v>5643740.96</v>
      </c>
    </row>
    <row r="31" spans="1:8" x14ac:dyDescent="0.25">
      <c r="A31" s="50"/>
      <c r="B31" s="30" t="s">
        <v>83</v>
      </c>
      <c r="C31" s="35" t="s">
        <v>97</v>
      </c>
      <c r="D31" s="30" t="s">
        <v>6</v>
      </c>
      <c r="E31" s="36"/>
      <c r="F31" s="5">
        <v>35495</v>
      </c>
      <c r="G31" s="2"/>
      <c r="H31" s="40">
        <f t="shared" si="7"/>
        <v>35495</v>
      </c>
    </row>
    <row r="32" spans="1:8" x14ac:dyDescent="0.25">
      <c r="A32" s="50"/>
      <c r="B32" s="30" t="s">
        <v>85</v>
      </c>
      <c r="C32" s="35" t="s">
        <v>97</v>
      </c>
      <c r="D32" s="30" t="s">
        <v>6</v>
      </c>
      <c r="E32" s="36"/>
      <c r="F32" s="5">
        <v>4494967.84</v>
      </c>
      <c r="G32" s="2"/>
      <c r="H32" s="40">
        <f t="shared" si="7"/>
        <v>4494967.84</v>
      </c>
    </row>
    <row r="33" spans="1:8" x14ac:dyDescent="0.25">
      <c r="A33" s="50"/>
      <c r="B33" s="30" t="s">
        <v>160</v>
      </c>
      <c r="C33" s="35" t="s">
        <v>97</v>
      </c>
      <c r="D33" s="30" t="s">
        <v>6</v>
      </c>
      <c r="E33" s="36"/>
      <c r="F33" s="5">
        <v>186061.09999999998</v>
      </c>
      <c r="G33" s="33"/>
      <c r="H33" s="41">
        <f t="shared" si="7"/>
        <v>186061.09999999998</v>
      </c>
    </row>
    <row r="34" spans="1:8" x14ac:dyDescent="0.25">
      <c r="A34" s="50"/>
      <c r="B34" s="51"/>
      <c r="C34" s="51"/>
      <c r="D34" s="51"/>
      <c r="E34" s="51"/>
      <c r="F34" s="51"/>
      <c r="G34" s="51"/>
      <c r="H34" s="51"/>
    </row>
    <row r="35" spans="1:8" x14ac:dyDescent="0.25">
      <c r="A35" s="6"/>
      <c r="B35" s="7"/>
      <c r="C35" s="7"/>
      <c r="D35" s="7"/>
      <c r="E35" s="7"/>
      <c r="F35" s="9">
        <f>SUM(F27:F33)</f>
        <v>11125261.9</v>
      </c>
      <c r="G35" s="9">
        <f t="shared" ref="G35" si="8">SUM(G27:G32)</f>
        <v>0</v>
      </c>
      <c r="H35" s="9">
        <f>SUM(H27:H33)</f>
        <v>11125261.9</v>
      </c>
    </row>
    <row r="36" spans="1:8" ht="14.25" customHeight="1" x14ac:dyDescent="0.25">
      <c r="A36" s="50" t="s">
        <v>7</v>
      </c>
      <c r="B36" s="8" t="s">
        <v>187</v>
      </c>
      <c r="C36" s="8" t="s">
        <v>187</v>
      </c>
      <c r="D36" s="8" t="s">
        <v>187</v>
      </c>
      <c r="E36" s="2"/>
      <c r="F36" s="2"/>
      <c r="G36" s="2"/>
      <c r="H36" s="5">
        <f>F36+G36</f>
        <v>0</v>
      </c>
    </row>
    <row r="37" spans="1:8" x14ac:dyDescent="0.25">
      <c r="A37" s="50"/>
      <c r="B37" s="8" t="s">
        <v>187</v>
      </c>
      <c r="C37" s="8" t="s">
        <v>187</v>
      </c>
      <c r="D37" s="8" t="s">
        <v>187</v>
      </c>
      <c r="E37" s="2"/>
      <c r="F37" s="2"/>
      <c r="G37" s="2"/>
      <c r="H37" s="5">
        <f t="shared" ref="H37:H41" si="9">F37+G37</f>
        <v>0</v>
      </c>
    </row>
    <row r="38" spans="1:8" x14ac:dyDescent="0.25">
      <c r="A38" s="50"/>
      <c r="B38" s="8" t="s">
        <v>187</v>
      </c>
      <c r="C38" s="8" t="s">
        <v>187</v>
      </c>
      <c r="D38" s="8" t="s">
        <v>187</v>
      </c>
      <c r="E38" s="2"/>
      <c r="F38" s="2"/>
      <c r="G38" s="2"/>
      <c r="H38" s="5">
        <f t="shared" si="9"/>
        <v>0</v>
      </c>
    </row>
    <row r="39" spans="1:8" x14ac:dyDescent="0.25">
      <c r="A39" s="50"/>
      <c r="B39" s="8" t="s">
        <v>187</v>
      </c>
      <c r="C39" s="8" t="s">
        <v>187</v>
      </c>
      <c r="D39" s="8" t="s">
        <v>187</v>
      </c>
      <c r="E39" s="2"/>
      <c r="F39" s="2"/>
      <c r="G39" s="2"/>
      <c r="H39" s="5">
        <f t="shared" si="9"/>
        <v>0</v>
      </c>
    </row>
    <row r="40" spans="1:8" x14ac:dyDescent="0.25">
      <c r="A40" s="50"/>
      <c r="B40" s="8" t="s">
        <v>187</v>
      </c>
      <c r="C40" s="8" t="s">
        <v>187</v>
      </c>
      <c r="D40" s="8" t="s">
        <v>187</v>
      </c>
      <c r="E40" s="2"/>
      <c r="F40" s="2"/>
      <c r="G40" s="2"/>
      <c r="H40" s="5">
        <f t="shared" si="9"/>
        <v>0</v>
      </c>
    </row>
    <row r="41" spans="1:8" x14ac:dyDescent="0.25">
      <c r="A41" s="50"/>
      <c r="B41" s="8" t="s">
        <v>187</v>
      </c>
      <c r="C41" s="8" t="s">
        <v>187</v>
      </c>
      <c r="D41" s="8" t="s">
        <v>187</v>
      </c>
      <c r="E41" s="2"/>
      <c r="F41" s="2"/>
      <c r="G41" s="2"/>
      <c r="H41" s="5">
        <f t="shared" si="9"/>
        <v>0</v>
      </c>
    </row>
    <row r="42" spans="1:8" x14ac:dyDescent="0.25">
      <c r="A42" s="50"/>
      <c r="B42" s="51"/>
      <c r="C42" s="51"/>
      <c r="D42" s="51"/>
      <c r="E42" s="51"/>
      <c r="F42" s="51"/>
      <c r="G42" s="51"/>
      <c r="H42" s="51"/>
    </row>
    <row r="43" spans="1:8" x14ac:dyDescent="0.25">
      <c r="A43" s="6"/>
      <c r="B43" s="7"/>
      <c r="C43" s="7"/>
      <c r="D43" s="7"/>
      <c r="E43" s="7"/>
      <c r="F43" s="9">
        <f t="shared" ref="F43:G43" si="10">SUM(F36:F41)</f>
        <v>0</v>
      </c>
      <c r="G43" s="9">
        <f t="shared" si="10"/>
        <v>0</v>
      </c>
      <c r="H43" s="9">
        <f>SUM(H36:H41)</f>
        <v>0</v>
      </c>
    </row>
    <row r="44" spans="1:8" x14ac:dyDescent="0.25">
      <c r="A44" s="50" t="s">
        <v>9</v>
      </c>
      <c r="B44" s="30" t="s">
        <v>163</v>
      </c>
      <c r="C44" s="19" t="s">
        <v>97</v>
      </c>
      <c r="D44" s="18" t="s">
        <v>9</v>
      </c>
      <c r="E44" s="2" t="s">
        <v>41</v>
      </c>
      <c r="F44" s="5">
        <v>90344</v>
      </c>
      <c r="G44" s="2"/>
      <c r="H44" s="40">
        <f>F44+G44</f>
        <v>90344</v>
      </c>
    </row>
    <row r="45" spans="1:8" x14ac:dyDescent="0.25">
      <c r="A45" s="50"/>
      <c r="B45" s="30" t="s">
        <v>40</v>
      </c>
      <c r="C45" s="19" t="s">
        <v>97</v>
      </c>
      <c r="D45" s="18" t="s">
        <v>9</v>
      </c>
      <c r="E45" s="2"/>
      <c r="F45" s="5">
        <v>341789.1</v>
      </c>
      <c r="G45" s="2"/>
      <c r="H45" s="40">
        <f t="shared" ref="H45:H48" si="11">F45+G45</f>
        <v>341789.1</v>
      </c>
    </row>
    <row r="46" spans="1:8" x14ac:dyDescent="0.25">
      <c r="A46" s="50"/>
      <c r="B46" s="30" t="s">
        <v>43</v>
      </c>
      <c r="C46" s="19" t="s">
        <v>97</v>
      </c>
      <c r="D46" s="18" t="s">
        <v>9</v>
      </c>
      <c r="E46" s="2"/>
      <c r="F46" s="5">
        <v>303477</v>
      </c>
      <c r="G46" s="2"/>
      <c r="H46" s="40">
        <f t="shared" si="11"/>
        <v>303477</v>
      </c>
    </row>
    <row r="47" spans="1:8" x14ac:dyDescent="0.25">
      <c r="A47" s="50"/>
      <c r="B47" s="30" t="s">
        <v>93</v>
      </c>
      <c r="C47" s="19" t="s">
        <v>97</v>
      </c>
      <c r="D47" s="18" t="s">
        <v>9</v>
      </c>
      <c r="E47" s="2"/>
      <c r="F47" s="5">
        <v>31669</v>
      </c>
      <c r="G47" s="2"/>
      <c r="H47" s="40">
        <f t="shared" si="11"/>
        <v>31669</v>
      </c>
    </row>
    <row r="48" spans="1:8" x14ac:dyDescent="0.25">
      <c r="A48" s="50"/>
      <c r="B48" s="30" t="s">
        <v>101</v>
      </c>
      <c r="C48" s="19" t="s">
        <v>97</v>
      </c>
      <c r="D48" s="18" t="s">
        <v>9</v>
      </c>
      <c r="E48" s="2"/>
      <c r="F48" s="5">
        <v>152036</v>
      </c>
      <c r="G48" s="2"/>
      <c r="H48" s="40">
        <f t="shared" si="11"/>
        <v>152036</v>
      </c>
    </row>
    <row r="49" spans="1:8" x14ac:dyDescent="0.25">
      <c r="A49" s="50"/>
      <c r="B49" s="51"/>
      <c r="C49" s="51"/>
      <c r="D49" s="51"/>
      <c r="E49" s="51"/>
      <c r="F49" s="51"/>
      <c r="G49" s="51"/>
      <c r="H49" s="51"/>
    </row>
    <row r="50" spans="1:8" x14ac:dyDescent="0.25">
      <c r="A50" s="6"/>
      <c r="B50" s="7"/>
      <c r="C50" s="7"/>
      <c r="D50" s="7"/>
      <c r="E50" s="7"/>
      <c r="F50" s="9">
        <f>SUM(F44:F48)</f>
        <v>919315.1</v>
      </c>
      <c r="G50" s="9">
        <f>SUM(G44:G48)</f>
        <v>0</v>
      </c>
      <c r="H50" s="9">
        <f>SUM(H44:H48)</f>
        <v>919315.1</v>
      </c>
    </row>
    <row r="51" spans="1:8" x14ac:dyDescent="0.25">
      <c r="A51" s="50" t="s">
        <v>10</v>
      </c>
      <c r="B51" s="30" t="s">
        <v>109</v>
      </c>
      <c r="C51" s="19" t="s">
        <v>98</v>
      </c>
      <c r="D51" s="18" t="s">
        <v>10</v>
      </c>
      <c r="E51" s="2"/>
      <c r="F51" s="5">
        <v>54062</v>
      </c>
      <c r="G51" s="2"/>
      <c r="H51" s="40">
        <f t="shared" ref="H51:H68" si="12">F51+G51</f>
        <v>54062</v>
      </c>
    </row>
    <row r="52" spans="1:8" x14ac:dyDescent="0.25">
      <c r="A52" s="50"/>
      <c r="B52" s="30" t="s">
        <v>87</v>
      </c>
      <c r="C52" s="19" t="s">
        <v>98</v>
      </c>
      <c r="D52" s="18" t="s">
        <v>10</v>
      </c>
      <c r="E52" s="2"/>
      <c r="F52" s="5">
        <v>50990</v>
      </c>
      <c r="G52" s="2"/>
      <c r="H52" s="40">
        <f t="shared" si="12"/>
        <v>50990</v>
      </c>
    </row>
    <row r="53" spans="1:8" x14ac:dyDescent="0.25">
      <c r="A53" s="50"/>
      <c r="B53" s="30" t="s">
        <v>110</v>
      </c>
      <c r="C53" s="19" t="s">
        <v>97</v>
      </c>
      <c r="D53" s="18" t="s">
        <v>10</v>
      </c>
      <c r="E53" s="2"/>
      <c r="F53" s="5">
        <v>54438</v>
      </c>
      <c r="G53" s="2"/>
      <c r="H53" s="40">
        <f t="shared" si="12"/>
        <v>54438</v>
      </c>
    </row>
    <row r="54" spans="1:8" x14ac:dyDescent="0.25">
      <c r="A54" s="50"/>
      <c r="B54" s="30" t="s">
        <v>111</v>
      </c>
      <c r="C54" s="19" t="s">
        <v>97</v>
      </c>
      <c r="D54" s="18" t="s">
        <v>10</v>
      </c>
      <c r="E54" s="2"/>
      <c r="F54" s="5">
        <v>154016</v>
      </c>
      <c r="G54" s="2"/>
      <c r="H54" s="40">
        <f t="shared" si="12"/>
        <v>154016</v>
      </c>
    </row>
    <row r="55" spans="1:8" x14ac:dyDescent="0.25">
      <c r="A55" s="50"/>
      <c r="B55" s="30" t="s">
        <v>115</v>
      </c>
      <c r="C55" s="19" t="s">
        <v>97</v>
      </c>
      <c r="D55" s="18" t="s">
        <v>10</v>
      </c>
      <c r="E55" s="2"/>
      <c r="F55" s="5">
        <v>1981</v>
      </c>
      <c r="G55" s="2"/>
      <c r="H55" s="40">
        <f t="shared" si="12"/>
        <v>1981</v>
      </c>
    </row>
    <row r="56" spans="1:8" x14ac:dyDescent="0.25">
      <c r="A56" s="50"/>
      <c r="B56" s="30" t="s">
        <v>146</v>
      </c>
      <c r="C56" s="19" t="s">
        <v>98</v>
      </c>
      <c r="D56" s="18" t="s">
        <v>10</v>
      </c>
      <c r="E56" s="2"/>
      <c r="F56" s="5">
        <v>44133</v>
      </c>
      <c r="G56" s="2"/>
      <c r="H56" s="40">
        <f t="shared" si="12"/>
        <v>44133</v>
      </c>
    </row>
    <row r="57" spans="1:8" x14ac:dyDescent="0.25">
      <c r="A57" s="50"/>
      <c r="B57" s="30" t="s">
        <v>116</v>
      </c>
      <c r="C57" s="19" t="s">
        <v>98</v>
      </c>
      <c r="D57" s="18" t="s">
        <v>10</v>
      </c>
      <c r="E57" s="2"/>
      <c r="F57" s="5">
        <v>13160</v>
      </c>
      <c r="G57" s="2"/>
      <c r="H57" s="40">
        <f t="shared" si="12"/>
        <v>13160</v>
      </c>
    </row>
    <row r="58" spans="1:8" x14ac:dyDescent="0.25">
      <c r="A58" s="50"/>
      <c r="B58" s="30" t="s">
        <v>117</v>
      </c>
      <c r="C58" s="19" t="s">
        <v>98</v>
      </c>
      <c r="D58" s="18" t="s">
        <v>10</v>
      </c>
      <c r="E58" s="2"/>
      <c r="F58" s="5">
        <v>20247</v>
      </c>
      <c r="G58" s="2"/>
      <c r="H58" s="40">
        <f t="shared" si="12"/>
        <v>20247</v>
      </c>
    </row>
    <row r="59" spans="1:8" x14ac:dyDescent="0.25">
      <c r="A59" s="50"/>
      <c r="B59" s="30" t="s">
        <v>88</v>
      </c>
      <c r="C59" s="19" t="s">
        <v>97</v>
      </c>
      <c r="D59" s="18" t="s">
        <v>10</v>
      </c>
      <c r="E59" s="2"/>
      <c r="F59" s="5">
        <v>17819</v>
      </c>
      <c r="G59" s="2"/>
      <c r="H59" s="40">
        <f t="shared" si="12"/>
        <v>17819</v>
      </c>
    </row>
    <row r="60" spans="1:8" x14ac:dyDescent="0.25">
      <c r="A60" s="50"/>
      <c r="B60" s="30" t="s">
        <v>51</v>
      </c>
      <c r="C60" s="19" t="s">
        <v>97</v>
      </c>
      <c r="D60" s="18" t="s">
        <v>10</v>
      </c>
      <c r="E60" s="2"/>
      <c r="F60" s="5">
        <v>12433</v>
      </c>
      <c r="G60" s="2"/>
      <c r="H60" s="40">
        <f t="shared" si="12"/>
        <v>12433</v>
      </c>
    </row>
    <row r="61" spans="1:8" x14ac:dyDescent="0.25">
      <c r="A61" s="50"/>
      <c r="B61" s="30" t="s">
        <v>118</v>
      </c>
      <c r="C61" s="19" t="s">
        <v>98</v>
      </c>
      <c r="D61" s="18" t="s">
        <v>10</v>
      </c>
      <c r="E61" s="2"/>
      <c r="F61" s="5">
        <v>7663</v>
      </c>
      <c r="G61" s="2"/>
      <c r="H61" s="40">
        <f t="shared" si="12"/>
        <v>7663</v>
      </c>
    </row>
    <row r="62" spans="1:8" x14ac:dyDescent="0.25">
      <c r="A62" s="50"/>
      <c r="B62" s="30" t="s">
        <v>119</v>
      </c>
      <c r="C62" s="19" t="s">
        <v>98</v>
      </c>
      <c r="D62" s="18" t="s">
        <v>10</v>
      </c>
      <c r="E62" s="2"/>
      <c r="F62" s="5">
        <v>3005</v>
      </c>
      <c r="G62" s="2"/>
      <c r="H62" s="40">
        <f t="shared" si="12"/>
        <v>3005</v>
      </c>
    </row>
    <row r="63" spans="1:8" x14ac:dyDescent="0.25">
      <c r="A63" s="50"/>
      <c r="B63" s="30" t="s">
        <v>107</v>
      </c>
      <c r="C63" s="19" t="s">
        <v>97</v>
      </c>
      <c r="D63" s="18" t="s">
        <v>10</v>
      </c>
      <c r="E63" s="2"/>
      <c r="F63" s="5">
        <v>76170</v>
      </c>
      <c r="G63" s="2"/>
      <c r="H63" s="40">
        <f t="shared" si="12"/>
        <v>76170</v>
      </c>
    </row>
    <row r="64" spans="1:8" x14ac:dyDescent="0.25">
      <c r="A64" s="50"/>
      <c r="B64" s="30" t="s">
        <v>171</v>
      </c>
      <c r="C64" s="19" t="s">
        <v>97</v>
      </c>
      <c r="D64" s="18" t="s">
        <v>10</v>
      </c>
      <c r="E64" s="2"/>
      <c r="F64" s="5">
        <v>4715</v>
      </c>
      <c r="G64" s="2"/>
      <c r="H64" s="40">
        <f t="shared" si="12"/>
        <v>4715</v>
      </c>
    </row>
    <row r="65" spans="1:8" x14ac:dyDescent="0.25">
      <c r="A65" s="50"/>
      <c r="B65" s="30" t="s">
        <v>154</v>
      </c>
      <c r="C65" s="19" t="s">
        <v>97</v>
      </c>
      <c r="D65" s="18" t="s">
        <v>10</v>
      </c>
      <c r="E65" s="2"/>
      <c r="F65" s="5">
        <v>7125</v>
      </c>
      <c r="G65" s="2"/>
      <c r="H65" s="40">
        <f t="shared" si="12"/>
        <v>7125</v>
      </c>
    </row>
    <row r="66" spans="1:8" x14ac:dyDescent="0.25">
      <c r="A66" s="50"/>
      <c r="B66" s="30" t="s">
        <v>132</v>
      </c>
      <c r="C66" s="19" t="s">
        <v>98</v>
      </c>
      <c r="D66" s="18" t="s">
        <v>10</v>
      </c>
      <c r="E66" s="2"/>
      <c r="F66" s="5">
        <v>9835</v>
      </c>
      <c r="G66" s="2"/>
      <c r="H66" s="40">
        <f t="shared" si="12"/>
        <v>9835</v>
      </c>
    </row>
    <row r="67" spans="1:8" x14ac:dyDescent="0.25">
      <c r="A67" s="50"/>
      <c r="B67" s="30" t="s">
        <v>125</v>
      </c>
      <c r="C67" s="19" t="s">
        <v>97</v>
      </c>
      <c r="D67" s="18" t="s">
        <v>10</v>
      </c>
      <c r="E67" s="2"/>
      <c r="F67" s="5">
        <v>3561</v>
      </c>
      <c r="G67" s="2"/>
      <c r="H67" s="40">
        <f t="shared" si="12"/>
        <v>3561</v>
      </c>
    </row>
    <row r="68" spans="1:8" x14ac:dyDescent="0.25">
      <c r="A68" s="50"/>
      <c r="B68" s="30" t="s">
        <v>135</v>
      </c>
      <c r="C68" s="19" t="s">
        <v>97</v>
      </c>
      <c r="D68" s="18" t="s">
        <v>10</v>
      </c>
      <c r="E68" s="2"/>
      <c r="F68" s="5">
        <v>119227</v>
      </c>
      <c r="G68" s="2"/>
      <c r="H68" s="40">
        <f t="shared" si="12"/>
        <v>119227</v>
      </c>
    </row>
    <row r="69" spans="1:8" x14ac:dyDescent="0.25">
      <c r="A69" s="50"/>
      <c r="B69" s="51"/>
      <c r="C69" s="51"/>
      <c r="D69" s="51"/>
      <c r="E69" s="51"/>
      <c r="F69" s="51"/>
      <c r="G69" s="51"/>
      <c r="H69" s="51"/>
    </row>
    <row r="70" spans="1:8" x14ac:dyDescent="0.25">
      <c r="A70" s="6"/>
      <c r="B70" s="7"/>
      <c r="C70" s="7"/>
      <c r="D70" s="7"/>
      <c r="E70" s="7"/>
      <c r="F70" s="9">
        <f>SUM(F51:F68)</f>
        <v>654580</v>
      </c>
      <c r="G70" s="9">
        <f>SUM(G51:G68)</f>
        <v>0</v>
      </c>
      <c r="H70" s="9">
        <f>SUM(H51:H68)</f>
        <v>654580</v>
      </c>
    </row>
    <row r="71" spans="1:8" x14ac:dyDescent="0.25">
      <c r="A71" s="50" t="s">
        <v>11</v>
      </c>
      <c r="B71" s="30" t="s">
        <v>108</v>
      </c>
      <c r="C71" s="19" t="s">
        <v>97</v>
      </c>
      <c r="D71" s="18" t="s">
        <v>11</v>
      </c>
      <c r="E71" s="2"/>
      <c r="F71" s="5">
        <v>14860</v>
      </c>
      <c r="G71" s="2"/>
      <c r="H71" s="40">
        <f t="shared" ref="H71:H80" si="13">F71+G71</f>
        <v>14860</v>
      </c>
    </row>
    <row r="72" spans="1:8" x14ac:dyDescent="0.25">
      <c r="A72" s="50"/>
      <c r="B72" s="30" t="s">
        <v>143</v>
      </c>
      <c r="C72" s="19" t="s">
        <v>97</v>
      </c>
      <c r="D72" s="18" t="s">
        <v>11</v>
      </c>
      <c r="E72" s="2"/>
      <c r="F72" s="5">
        <v>32124</v>
      </c>
      <c r="G72" s="2"/>
      <c r="H72" s="40">
        <f t="shared" si="13"/>
        <v>32124</v>
      </c>
    </row>
    <row r="73" spans="1:8" x14ac:dyDescent="0.25">
      <c r="A73" s="50"/>
      <c r="B73" s="30" t="s">
        <v>49</v>
      </c>
      <c r="C73" s="19" t="s">
        <v>97</v>
      </c>
      <c r="D73" s="18" t="s">
        <v>11</v>
      </c>
      <c r="E73" s="2"/>
      <c r="F73" s="5">
        <v>18061</v>
      </c>
      <c r="G73" s="2"/>
      <c r="H73" s="40">
        <f t="shared" si="13"/>
        <v>18061</v>
      </c>
    </row>
    <row r="74" spans="1:8" x14ac:dyDescent="0.25">
      <c r="A74" s="50"/>
      <c r="B74" s="30" t="s">
        <v>89</v>
      </c>
      <c r="C74" s="19" t="s">
        <v>97</v>
      </c>
      <c r="D74" s="18" t="s">
        <v>11</v>
      </c>
      <c r="E74" s="2"/>
      <c r="F74" s="5">
        <v>92199</v>
      </c>
      <c r="G74" s="2"/>
      <c r="H74" s="40">
        <f t="shared" si="13"/>
        <v>92199</v>
      </c>
    </row>
    <row r="75" spans="1:8" x14ac:dyDescent="0.25">
      <c r="A75" s="50"/>
      <c r="B75" s="30" t="s">
        <v>90</v>
      </c>
      <c r="C75" s="19" t="s">
        <v>97</v>
      </c>
      <c r="D75" s="18" t="s">
        <v>11</v>
      </c>
      <c r="E75" s="2"/>
      <c r="F75" s="5">
        <v>13490</v>
      </c>
      <c r="G75" s="2"/>
      <c r="H75" s="40">
        <f t="shared" si="13"/>
        <v>13490</v>
      </c>
    </row>
    <row r="76" spans="1:8" x14ac:dyDescent="0.25">
      <c r="A76" s="50"/>
      <c r="B76" s="30" t="s">
        <v>42</v>
      </c>
      <c r="C76" s="19" t="s">
        <v>97</v>
      </c>
      <c r="D76" s="18" t="s">
        <v>11</v>
      </c>
      <c r="E76" s="2"/>
      <c r="F76" s="5">
        <v>174732</v>
      </c>
      <c r="G76" s="2"/>
      <c r="H76" s="40">
        <f t="shared" si="13"/>
        <v>174732</v>
      </c>
    </row>
    <row r="77" spans="1:8" x14ac:dyDescent="0.25">
      <c r="A77" s="50"/>
      <c r="B77" s="30" t="s">
        <v>153</v>
      </c>
      <c r="C77" s="19" t="s">
        <v>97</v>
      </c>
      <c r="D77" s="18" t="s">
        <v>11</v>
      </c>
      <c r="E77" s="2"/>
      <c r="F77" s="5">
        <v>3891</v>
      </c>
      <c r="G77" s="2"/>
      <c r="H77" s="40">
        <f t="shared" si="13"/>
        <v>3891</v>
      </c>
    </row>
    <row r="78" spans="1:8" x14ac:dyDescent="0.25">
      <c r="A78" s="50"/>
      <c r="B78" s="30" t="s">
        <v>126</v>
      </c>
      <c r="C78" s="19" t="s">
        <v>98</v>
      </c>
      <c r="D78" s="18" t="s">
        <v>11</v>
      </c>
      <c r="E78" s="2"/>
      <c r="F78" s="5">
        <v>202</v>
      </c>
      <c r="G78" s="2"/>
      <c r="H78" s="40">
        <f t="shared" si="13"/>
        <v>202</v>
      </c>
    </row>
    <row r="79" spans="1:8" x14ac:dyDescent="0.25">
      <c r="A79" s="50"/>
      <c r="B79" s="30" t="s">
        <v>157</v>
      </c>
      <c r="C79" s="19" t="s">
        <v>97</v>
      </c>
      <c r="D79" s="18" t="s">
        <v>11</v>
      </c>
      <c r="E79" s="2"/>
      <c r="F79" s="5">
        <v>12213</v>
      </c>
      <c r="G79" s="2"/>
      <c r="H79" s="40">
        <f t="shared" si="13"/>
        <v>12213</v>
      </c>
    </row>
    <row r="80" spans="1:8" x14ac:dyDescent="0.25">
      <c r="A80" s="50"/>
      <c r="B80" s="30" t="s">
        <v>137</v>
      </c>
      <c r="C80" s="19" t="s">
        <v>97</v>
      </c>
      <c r="D80" s="18" t="s">
        <v>11</v>
      </c>
      <c r="E80" s="2"/>
      <c r="F80" s="5">
        <v>1500</v>
      </c>
      <c r="G80" s="2"/>
      <c r="H80" s="40">
        <f t="shared" si="13"/>
        <v>1500</v>
      </c>
    </row>
    <row r="81" spans="1:8" x14ac:dyDescent="0.25">
      <c r="A81" s="50"/>
      <c r="B81" s="51"/>
      <c r="C81" s="51"/>
      <c r="D81" s="51"/>
      <c r="E81" s="51"/>
      <c r="F81" s="51"/>
      <c r="G81" s="51"/>
      <c r="H81" s="51"/>
    </row>
    <row r="82" spans="1:8" x14ac:dyDescent="0.25">
      <c r="A82" s="6"/>
      <c r="B82" s="7"/>
      <c r="C82" s="7"/>
      <c r="D82" s="7"/>
      <c r="E82" s="7"/>
      <c r="F82" s="9">
        <f>SUM(F71:F80)</f>
        <v>363272</v>
      </c>
      <c r="G82" s="9">
        <f>SUM(G71:G80)</f>
        <v>0</v>
      </c>
      <c r="H82" s="9">
        <f>SUM(H71:H80)</f>
        <v>363272</v>
      </c>
    </row>
    <row r="83" spans="1:8" x14ac:dyDescent="0.25">
      <c r="A83" s="50" t="s">
        <v>12</v>
      </c>
      <c r="B83" s="30" t="s">
        <v>45</v>
      </c>
      <c r="C83" s="19" t="s">
        <v>97</v>
      </c>
      <c r="D83" s="18" t="s">
        <v>12</v>
      </c>
      <c r="E83" s="2"/>
      <c r="F83" s="5">
        <v>44905</v>
      </c>
      <c r="G83" s="2"/>
      <c r="H83" s="40">
        <f>F83+G83</f>
        <v>44905</v>
      </c>
    </row>
    <row r="84" spans="1:8" x14ac:dyDescent="0.25">
      <c r="A84" s="50"/>
      <c r="B84" s="30" t="s">
        <v>140</v>
      </c>
      <c r="C84" s="19" t="s">
        <v>98</v>
      </c>
      <c r="D84" s="18" t="s">
        <v>182</v>
      </c>
      <c r="E84" s="2"/>
      <c r="F84" s="5">
        <v>9616</v>
      </c>
      <c r="G84" s="2"/>
      <c r="H84" s="40">
        <f>F84+G84</f>
        <v>9616</v>
      </c>
    </row>
    <row r="85" spans="1:8" x14ac:dyDescent="0.25">
      <c r="A85" s="50"/>
      <c r="B85" s="30" t="s">
        <v>86</v>
      </c>
      <c r="C85" s="19" t="s">
        <v>97</v>
      </c>
      <c r="D85" s="18" t="s">
        <v>12</v>
      </c>
      <c r="E85" s="2"/>
      <c r="F85" s="5">
        <v>180342</v>
      </c>
      <c r="G85" s="2"/>
      <c r="H85" s="40">
        <f>F85+G85</f>
        <v>180342</v>
      </c>
    </row>
    <row r="86" spans="1:8" x14ac:dyDescent="0.25">
      <c r="A86" s="50"/>
      <c r="B86" s="30" t="s">
        <v>156</v>
      </c>
      <c r="C86" s="19" t="s">
        <v>98</v>
      </c>
      <c r="D86" s="18" t="s">
        <v>182</v>
      </c>
      <c r="E86" s="2"/>
      <c r="F86" s="5">
        <v>68096</v>
      </c>
      <c r="G86" s="2"/>
      <c r="H86" s="40">
        <f>F86+G86</f>
        <v>68096</v>
      </c>
    </row>
    <row r="87" spans="1:8" x14ac:dyDescent="0.25">
      <c r="A87" s="50"/>
      <c r="B87" s="51"/>
      <c r="C87" s="51"/>
      <c r="D87" s="51"/>
      <c r="E87" s="51"/>
      <c r="F87" s="51"/>
      <c r="G87" s="51"/>
      <c r="H87" s="51"/>
    </row>
    <row r="88" spans="1:8" x14ac:dyDescent="0.25">
      <c r="A88" s="6"/>
      <c r="B88" s="7"/>
      <c r="C88" s="7"/>
      <c r="D88" s="7"/>
      <c r="E88" s="7"/>
      <c r="F88" s="9">
        <f>SUM(F83:F86)</f>
        <v>302959</v>
      </c>
      <c r="G88" s="9">
        <f>SUM(G83:G86)</f>
        <v>0</v>
      </c>
      <c r="H88" s="38">
        <f>SUM(H83:H86)</f>
        <v>302959</v>
      </c>
    </row>
    <row r="89" spans="1:8" x14ac:dyDescent="0.25">
      <c r="A89" s="50" t="s">
        <v>13</v>
      </c>
      <c r="B89" s="30" t="s">
        <v>112</v>
      </c>
      <c r="C89" s="19" t="s">
        <v>97</v>
      </c>
      <c r="D89" s="39" t="s">
        <v>13</v>
      </c>
      <c r="E89" s="2"/>
      <c r="F89" s="5">
        <v>3710</v>
      </c>
      <c r="G89" s="2"/>
      <c r="H89" s="40">
        <f t="shared" ref="H89:H98" si="14">F89+G89</f>
        <v>3710</v>
      </c>
    </row>
    <row r="90" spans="1:8" x14ac:dyDescent="0.25">
      <c r="A90" s="50"/>
      <c r="B90" s="30" t="s">
        <v>121</v>
      </c>
      <c r="C90" s="19" t="s">
        <v>98</v>
      </c>
      <c r="D90" s="39" t="s">
        <v>13</v>
      </c>
      <c r="E90" s="2"/>
      <c r="F90" s="5">
        <v>37500</v>
      </c>
      <c r="G90" s="2"/>
      <c r="H90" s="40">
        <f t="shared" si="14"/>
        <v>37500</v>
      </c>
    </row>
    <row r="91" spans="1:8" x14ac:dyDescent="0.25">
      <c r="A91" s="50"/>
      <c r="B91" s="30" t="s">
        <v>123</v>
      </c>
      <c r="C91" s="19" t="s">
        <v>97</v>
      </c>
      <c r="D91" s="39" t="s">
        <v>13</v>
      </c>
      <c r="E91" s="2"/>
      <c r="F91" s="5">
        <v>13889</v>
      </c>
      <c r="G91" s="2"/>
      <c r="H91" s="40">
        <f t="shared" si="14"/>
        <v>13889</v>
      </c>
    </row>
    <row r="92" spans="1:8" x14ac:dyDescent="0.25">
      <c r="A92" s="50"/>
      <c r="B92" s="30" t="s">
        <v>131</v>
      </c>
      <c r="C92" s="19" t="s">
        <v>98</v>
      </c>
      <c r="D92" s="39" t="s">
        <v>13</v>
      </c>
      <c r="E92" s="2"/>
      <c r="F92" s="5">
        <v>67849</v>
      </c>
      <c r="G92" s="2"/>
      <c r="H92" s="40">
        <f t="shared" si="14"/>
        <v>67849</v>
      </c>
    </row>
    <row r="93" spans="1:8" x14ac:dyDescent="0.25">
      <c r="A93" s="50"/>
      <c r="B93" s="30" t="s">
        <v>133</v>
      </c>
      <c r="C93" s="19" t="s">
        <v>98</v>
      </c>
      <c r="D93" s="39" t="s">
        <v>13</v>
      </c>
      <c r="E93" s="2"/>
      <c r="F93" s="5">
        <v>2473</v>
      </c>
      <c r="G93" s="2"/>
      <c r="H93" s="40">
        <f t="shared" si="14"/>
        <v>2473</v>
      </c>
    </row>
    <row r="94" spans="1:8" x14ac:dyDescent="0.25">
      <c r="A94" s="50"/>
      <c r="B94" s="30" t="s">
        <v>134</v>
      </c>
      <c r="C94" s="19" t="s">
        <v>98</v>
      </c>
      <c r="D94" s="39" t="s">
        <v>13</v>
      </c>
      <c r="E94" s="2"/>
      <c r="F94" s="5">
        <v>5316</v>
      </c>
      <c r="G94" s="2"/>
      <c r="H94" s="40">
        <f t="shared" si="14"/>
        <v>5316</v>
      </c>
    </row>
    <row r="95" spans="1:8" x14ac:dyDescent="0.25">
      <c r="A95" s="50"/>
      <c r="B95" s="30" t="s">
        <v>138</v>
      </c>
      <c r="C95" s="19" t="s">
        <v>98</v>
      </c>
      <c r="D95" s="39" t="s">
        <v>13</v>
      </c>
      <c r="E95" s="2"/>
      <c r="F95" s="5">
        <v>15357</v>
      </c>
      <c r="G95" s="2"/>
      <c r="H95" s="40">
        <f t="shared" si="14"/>
        <v>15357</v>
      </c>
    </row>
    <row r="96" spans="1:8" x14ac:dyDescent="0.25">
      <c r="A96" s="50"/>
      <c r="B96" s="30" t="s">
        <v>178</v>
      </c>
      <c r="C96" s="19" t="s">
        <v>97</v>
      </c>
      <c r="D96" s="39" t="s">
        <v>13</v>
      </c>
      <c r="E96" s="2"/>
      <c r="F96" s="5">
        <v>25242</v>
      </c>
      <c r="G96" s="2"/>
      <c r="H96" s="40">
        <f t="shared" si="14"/>
        <v>25242</v>
      </c>
    </row>
    <row r="97" spans="1:8" x14ac:dyDescent="0.25">
      <c r="A97" s="50"/>
      <c r="B97" s="30" t="s">
        <v>127</v>
      </c>
      <c r="C97" s="19" t="s">
        <v>98</v>
      </c>
      <c r="D97" s="39" t="s">
        <v>13</v>
      </c>
      <c r="E97" s="2"/>
      <c r="F97" s="5">
        <v>10000</v>
      </c>
      <c r="G97" s="2"/>
      <c r="H97" s="40">
        <f t="shared" si="14"/>
        <v>10000</v>
      </c>
    </row>
    <row r="98" spans="1:8" x14ac:dyDescent="0.25">
      <c r="A98" s="50"/>
      <c r="B98" s="30" t="s">
        <v>128</v>
      </c>
      <c r="C98" s="19" t="s">
        <v>98</v>
      </c>
      <c r="D98" s="39" t="s">
        <v>13</v>
      </c>
      <c r="E98" s="2"/>
      <c r="F98" s="5">
        <v>2152</v>
      </c>
      <c r="G98" s="2"/>
      <c r="H98" s="40">
        <f t="shared" si="14"/>
        <v>2152</v>
      </c>
    </row>
    <row r="99" spans="1:8" x14ac:dyDescent="0.25">
      <c r="A99" s="50"/>
      <c r="B99" s="51"/>
      <c r="C99" s="51"/>
      <c r="D99" s="51"/>
      <c r="E99" s="51"/>
      <c r="F99" s="51"/>
      <c r="G99" s="51"/>
      <c r="H99" s="51"/>
    </row>
    <row r="100" spans="1:8" x14ac:dyDescent="0.25">
      <c r="A100" s="6"/>
      <c r="B100" s="7"/>
      <c r="C100" s="7"/>
      <c r="D100" s="7"/>
      <c r="E100" s="7"/>
      <c r="F100" s="9">
        <f>SUM(F89:F98)</f>
        <v>183488</v>
      </c>
      <c r="G100" s="9">
        <f t="shared" ref="G100" si="15">SUM(G93:G98)</f>
        <v>0</v>
      </c>
      <c r="H100" s="9">
        <f>SUM(H89:H98)</f>
        <v>183488</v>
      </c>
    </row>
    <row r="101" spans="1:8" x14ac:dyDescent="0.25">
      <c r="A101" s="50" t="s">
        <v>14</v>
      </c>
      <c r="B101" s="30" t="s">
        <v>103</v>
      </c>
      <c r="C101" s="19" t="s">
        <v>98</v>
      </c>
      <c r="D101" s="18" t="s">
        <v>106</v>
      </c>
      <c r="E101" s="2"/>
      <c r="F101" s="5">
        <v>75358</v>
      </c>
      <c r="G101" s="2"/>
      <c r="H101" s="40">
        <f t="shared" ref="H101:H108" si="16">F101+G101</f>
        <v>75358</v>
      </c>
    </row>
    <row r="102" spans="1:8" x14ac:dyDescent="0.25">
      <c r="A102" s="50"/>
      <c r="B102" s="30" t="s">
        <v>91</v>
      </c>
      <c r="C102" s="19" t="s">
        <v>97</v>
      </c>
      <c r="D102" s="18" t="s">
        <v>106</v>
      </c>
      <c r="E102" s="2"/>
      <c r="F102" s="5">
        <v>5002</v>
      </c>
      <c r="G102" s="2"/>
      <c r="H102" s="40">
        <f t="shared" si="16"/>
        <v>5002</v>
      </c>
    </row>
    <row r="103" spans="1:8" x14ac:dyDescent="0.25">
      <c r="A103" s="50"/>
      <c r="B103" s="30" t="s">
        <v>172</v>
      </c>
      <c r="C103" s="19" t="s">
        <v>98</v>
      </c>
      <c r="D103" s="18" t="s">
        <v>106</v>
      </c>
      <c r="E103" s="2"/>
      <c r="F103" s="5">
        <v>3771</v>
      </c>
      <c r="G103" s="2"/>
      <c r="H103" s="40">
        <f t="shared" si="16"/>
        <v>3771</v>
      </c>
    </row>
    <row r="104" spans="1:8" x14ac:dyDescent="0.25">
      <c r="A104" s="50"/>
      <c r="B104" s="30" t="s">
        <v>92</v>
      </c>
      <c r="C104" s="19" t="s">
        <v>98</v>
      </c>
      <c r="D104" s="18" t="s">
        <v>106</v>
      </c>
      <c r="E104" s="2"/>
      <c r="F104" s="5">
        <v>62949</v>
      </c>
      <c r="G104" s="2"/>
      <c r="H104" s="40">
        <f t="shared" si="16"/>
        <v>62949</v>
      </c>
    </row>
    <row r="105" spans="1:8" x14ac:dyDescent="0.25">
      <c r="A105" s="50"/>
      <c r="B105" s="30" t="s">
        <v>52</v>
      </c>
      <c r="C105" s="19" t="s">
        <v>98</v>
      </c>
      <c r="D105" s="18" t="s">
        <v>106</v>
      </c>
      <c r="E105" s="2"/>
      <c r="F105" s="5">
        <v>3726</v>
      </c>
      <c r="G105" s="2"/>
      <c r="H105" s="40">
        <f t="shared" si="16"/>
        <v>3726</v>
      </c>
    </row>
    <row r="106" spans="1:8" x14ac:dyDescent="0.25">
      <c r="A106" s="50"/>
      <c r="B106" s="30" t="s">
        <v>104</v>
      </c>
      <c r="C106" s="19" t="s">
        <v>98</v>
      </c>
      <c r="D106" s="18" t="s">
        <v>106</v>
      </c>
      <c r="E106" s="2"/>
      <c r="F106" s="5">
        <v>52523</v>
      </c>
      <c r="G106" s="2"/>
      <c r="H106" s="40">
        <f t="shared" si="16"/>
        <v>52523</v>
      </c>
    </row>
    <row r="107" spans="1:8" x14ac:dyDescent="0.25">
      <c r="A107" s="50"/>
      <c r="B107" s="30" t="s">
        <v>177</v>
      </c>
      <c r="C107" s="19" t="s">
        <v>98</v>
      </c>
      <c r="D107" s="18" t="s">
        <v>106</v>
      </c>
      <c r="E107" s="2"/>
      <c r="F107" s="5">
        <v>15286</v>
      </c>
      <c r="G107" s="2"/>
      <c r="H107" s="40">
        <f t="shared" si="16"/>
        <v>15286</v>
      </c>
    </row>
    <row r="108" spans="1:8" x14ac:dyDescent="0.25">
      <c r="A108" s="50"/>
      <c r="B108" s="30" t="s">
        <v>105</v>
      </c>
      <c r="C108" s="19" t="s">
        <v>98</v>
      </c>
      <c r="D108" s="18" t="s">
        <v>106</v>
      </c>
      <c r="E108" s="2"/>
      <c r="F108" s="5">
        <v>54109</v>
      </c>
      <c r="G108" s="2"/>
      <c r="H108" s="40">
        <f t="shared" si="16"/>
        <v>54109</v>
      </c>
    </row>
    <row r="109" spans="1:8" x14ac:dyDescent="0.25">
      <c r="A109" s="50"/>
      <c r="B109" s="2"/>
      <c r="C109" s="2"/>
      <c r="D109" s="19"/>
      <c r="E109" s="19"/>
      <c r="F109" s="18"/>
      <c r="G109" s="2"/>
      <c r="H109" s="2"/>
    </row>
    <row r="110" spans="1:8" x14ac:dyDescent="0.25">
      <c r="A110" s="6"/>
      <c r="B110" s="7"/>
      <c r="C110" s="7"/>
      <c r="D110" s="7"/>
      <c r="E110" s="7"/>
      <c r="F110" s="9">
        <f t="shared" ref="F110:G110" si="17">SUM(F101:F108)</f>
        <v>272724</v>
      </c>
      <c r="G110" s="9">
        <f t="shared" si="17"/>
        <v>0</v>
      </c>
      <c r="H110" s="9">
        <f>SUM(H101:H108)</f>
        <v>272724</v>
      </c>
    </row>
    <row r="111" spans="1:8" x14ac:dyDescent="0.25">
      <c r="A111" s="50" t="s">
        <v>15</v>
      </c>
      <c r="B111" s="30" t="s">
        <v>141</v>
      </c>
      <c r="C111" s="19" t="s">
        <v>97</v>
      </c>
      <c r="D111" s="18" t="s">
        <v>15</v>
      </c>
      <c r="E111" s="2"/>
      <c r="F111" s="5">
        <v>25517</v>
      </c>
      <c r="G111" s="2"/>
      <c r="H111" s="40">
        <f t="shared" ref="H111:H120" si="18">F111+G111</f>
        <v>25517</v>
      </c>
    </row>
    <row r="112" spans="1:8" x14ac:dyDescent="0.25">
      <c r="A112" s="50"/>
      <c r="B112" s="30" t="s">
        <v>102</v>
      </c>
      <c r="C112" s="19" t="s">
        <v>98</v>
      </c>
      <c r="D112" s="18" t="s">
        <v>15</v>
      </c>
      <c r="E112" s="2"/>
      <c r="F112" s="5">
        <v>8000</v>
      </c>
      <c r="G112" s="2"/>
      <c r="H112" s="40">
        <f t="shared" si="18"/>
        <v>8000</v>
      </c>
    </row>
    <row r="113" spans="1:8" x14ac:dyDescent="0.25">
      <c r="A113" s="50"/>
      <c r="B113" s="30" t="s">
        <v>148</v>
      </c>
      <c r="C113" s="19" t="s">
        <v>98</v>
      </c>
      <c r="D113" s="18" t="s">
        <v>15</v>
      </c>
      <c r="E113" s="2"/>
      <c r="F113" s="5">
        <v>24926</v>
      </c>
      <c r="G113" s="2"/>
      <c r="H113" s="40">
        <f t="shared" si="18"/>
        <v>24926</v>
      </c>
    </row>
    <row r="114" spans="1:8" x14ac:dyDescent="0.25">
      <c r="A114" s="50"/>
      <c r="B114" s="30" t="s">
        <v>149</v>
      </c>
      <c r="C114" s="19" t="s">
        <v>98</v>
      </c>
      <c r="D114" s="18" t="s">
        <v>15</v>
      </c>
      <c r="E114" s="2"/>
      <c r="F114" s="5">
        <v>23994</v>
      </c>
      <c r="G114" s="2"/>
      <c r="H114" s="40">
        <f t="shared" si="18"/>
        <v>23994</v>
      </c>
    </row>
    <row r="115" spans="1:8" x14ac:dyDescent="0.25">
      <c r="A115" s="50"/>
      <c r="B115" s="30" t="s">
        <v>48</v>
      </c>
      <c r="C115" s="19" t="s">
        <v>97</v>
      </c>
      <c r="D115" s="18" t="s">
        <v>15</v>
      </c>
      <c r="E115" s="2"/>
      <c r="F115" s="5">
        <v>4000</v>
      </c>
      <c r="G115" s="2"/>
      <c r="H115" s="40">
        <f t="shared" si="18"/>
        <v>4000</v>
      </c>
    </row>
    <row r="116" spans="1:8" x14ac:dyDescent="0.25">
      <c r="A116" s="50"/>
      <c r="B116" s="30" t="s">
        <v>94</v>
      </c>
      <c r="C116" s="19" t="s">
        <v>97</v>
      </c>
      <c r="D116" s="18" t="s">
        <v>15</v>
      </c>
      <c r="E116" s="2"/>
      <c r="F116" s="5">
        <v>4026</v>
      </c>
      <c r="G116" s="2"/>
      <c r="H116" s="40">
        <f t="shared" si="18"/>
        <v>4026</v>
      </c>
    </row>
    <row r="117" spans="1:8" x14ac:dyDescent="0.25">
      <c r="A117" s="50"/>
      <c r="B117" s="30" t="s">
        <v>152</v>
      </c>
      <c r="C117" s="19" t="s">
        <v>97</v>
      </c>
      <c r="D117" s="18" t="s">
        <v>15</v>
      </c>
      <c r="E117" s="2"/>
      <c r="F117" s="5">
        <v>8000</v>
      </c>
      <c r="G117" s="2"/>
      <c r="H117" s="40">
        <f t="shared" si="18"/>
        <v>8000</v>
      </c>
    </row>
    <row r="118" spans="1:8" x14ac:dyDescent="0.25">
      <c r="A118" s="50"/>
      <c r="B118" s="30" t="s">
        <v>46</v>
      </c>
      <c r="C118" s="19" t="s">
        <v>97</v>
      </c>
      <c r="D118" s="18" t="s">
        <v>15</v>
      </c>
      <c r="E118" s="2"/>
      <c r="F118" s="5">
        <v>53514</v>
      </c>
      <c r="G118" s="2"/>
      <c r="H118" s="40">
        <f t="shared" si="18"/>
        <v>53514</v>
      </c>
    </row>
    <row r="119" spans="1:8" x14ac:dyDescent="0.25">
      <c r="A119" s="50"/>
      <c r="B119" s="30" t="s">
        <v>44</v>
      </c>
      <c r="C119" s="19" t="s">
        <v>97</v>
      </c>
      <c r="D119" s="18" t="s">
        <v>15</v>
      </c>
      <c r="E119" s="2"/>
      <c r="F119" s="5">
        <v>26874</v>
      </c>
      <c r="G119" s="2"/>
      <c r="H119" s="40">
        <f t="shared" si="18"/>
        <v>26874</v>
      </c>
    </row>
    <row r="120" spans="1:8" x14ac:dyDescent="0.25">
      <c r="A120" s="50"/>
      <c r="B120" s="30" t="s">
        <v>166</v>
      </c>
      <c r="C120" s="19" t="s">
        <v>97</v>
      </c>
      <c r="D120" s="18" t="s">
        <v>15</v>
      </c>
      <c r="E120" s="2"/>
      <c r="F120" s="5">
        <v>8000</v>
      </c>
      <c r="G120" s="2"/>
      <c r="H120" s="40">
        <f t="shared" si="18"/>
        <v>8000</v>
      </c>
    </row>
    <row r="121" spans="1:8" x14ac:dyDescent="0.25">
      <c r="A121" s="50"/>
      <c r="B121" s="51"/>
      <c r="C121" s="51"/>
      <c r="D121" s="51"/>
      <c r="E121" s="51"/>
      <c r="F121" s="51"/>
      <c r="G121" s="51"/>
      <c r="H121" s="51"/>
    </row>
    <row r="122" spans="1:8" x14ac:dyDescent="0.25">
      <c r="A122" s="6"/>
      <c r="B122" s="7"/>
      <c r="C122" s="7"/>
      <c r="D122" s="7"/>
      <c r="E122" s="7"/>
      <c r="F122" s="9">
        <f>SUM(F111:F120)</f>
        <v>186851</v>
      </c>
      <c r="G122" s="9">
        <f t="shared" ref="G122" si="19">SUM(G111:G116)</f>
        <v>0</v>
      </c>
      <c r="H122" s="9">
        <f>SUM(H111:H120)</f>
        <v>186851</v>
      </c>
    </row>
    <row r="123" spans="1:8" x14ac:dyDescent="0.25">
      <c r="A123" s="50" t="s">
        <v>16</v>
      </c>
      <c r="B123" s="30" t="s">
        <v>150</v>
      </c>
      <c r="C123" s="19" t="s">
        <v>98</v>
      </c>
      <c r="D123" s="39" t="s">
        <v>16</v>
      </c>
      <c r="E123" s="2"/>
      <c r="F123" s="5">
        <v>3329</v>
      </c>
      <c r="G123" s="2"/>
      <c r="H123" s="40">
        <f>F123+G123</f>
        <v>3329</v>
      </c>
    </row>
    <row r="124" spans="1:8" x14ac:dyDescent="0.25">
      <c r="A124" s="50"/>
      <c r="B124" s="8"/>
      <c r="C124" s="8"/>
      <c r="D124" s="8"/>
      <c r="E124" s="2"/>
      <c r="F124" s="2"/>
      <c r="G124" s="2"/>
      <c r="H124" s="5">
        <f t="shared" ref="H124:H128" si="20">F124+G124</f>
        <v>0</v>
      </c>
    </row>
    <row r="125" spans="1:8" x14ac:dyDescent="0.25">
      <c r="A125" s="50"/>
      <c r="B125" s="8" t="s">
        <v>187</v>
      </c>
      <c r="C125" s="8" t="s">
        <v>187</v>
      </c>
      <c r="D125" s="8" t="s">
        <v>187</v>
      </c>
      <c r="E125" s="2"/>
      <c r="F125" s="2"/>
      <c r="G125" s="2"/>
      <c r="H125" s="5">
        <f t="shared" si="20"/>
        <v>0</v>
      </c>
    </row>
    <row r="126" spans="1:8" x14ac:dyDescent="0.25">
      <c r="A126" s="50"/>
      <c r="B126" s="8" t="s">
        <v>187</v>
      </c>
      <c r="C126" s="8" t="s">
        <v>187</v>
      </c>
      <c r="D126" s="8" t="s">
        <v>187</v>
      </c>
      <c r="E126" s="2"/>
      <c r="F126" s="2"/>
      <c r="G126" s="2"/>
      <c r="H126" s="5">
        <f t="shared" si="20"/>
        <v>0</v>
      </c>
    </row>
    <row r="127" spans="1:8" x14ac:dyDescent="0.25">
      <c r="A127" s="50"/>
      <c r="B127" s="8" t="s">
        <v>41</v>
      </c>
      <c r="C127" s="8" t="s">
        <v>187</v>
      </c>
      <c r="D127" s="8" t="s">
        <v>187</v>
      </c>
      <c r="E127" s="2"/>
      <c r="F127" s="2"/>
      <c r="G127" s="2"/>
      <c r="H127" s="5">
        <f t="shared" si="20"/>
        <v>0</v>
      </c>
    </row>
    <row r="128" spans="1:8" x14ac:dyDescent="0.25">
      <c r="A128" s="50"/>
      <c r="B128" s="8" t="s">
        <v>187</v>
      </c>
      <c r="C128" s="8" t="s">
        <v>187</v>
      </c>
      <c r="D128" s="8" t="s">
        <v>187</v>
      </c>
      <c r="E128" s="2"/>
      <c r="F128" s="2"/>
      <c r="G128" s="2"/>
      <c r="H128" s="5">
        <f t="shared" si="20"/>
        <v>0</v>
      </c>
    </row>
    <row r="129" spans="1:8" x14ac:dyDescent="0.25">
      <c r="A129" s="50"/>
      <c r="B129" s="51"/>
      <c r="C129" s="51"/>
      <c r="D129" s="51"/>
      <c r="E129" s="51"/>
      <c r="F129" s="51"/>
      <c r="G129" s="51"/>
      <c r="H129" s="51"/>
    </row>
    <row r="130" spans="1:8" x14ac:dyDescent="0.25">
      <c r="A130" s="6"/>
      <c r="B130" s="7"/>
      <c r="C130" s="7"/>
      <c r="D130" s="7"/>
      <c r="E130" s="7"/>
      <c r="F130" s="9">
        <f>SUM(F123:F128)</f>
        <v>3329</v>
      </c>
      <c r="G130" s="9">
        <f>SUM(G123:G128)</f>
        <v>0</v>
      </c>
      <c r="H130" s="9">
        <f>SUM(H123:H128)</f>
        <v>3329</v>
      </c>
    </row>
    <row r="131" spans="1:8" x14ac:dyDescent="0.25">
      <c r="A131" s="50" t="s">
        <v>17</v>
      </c>
      <c r="B131" s="30"/>
      <c r="C131" s="19"/>
      <c r="D131" s="39"/>
      <c r="E131" s="2"/>
      <c r="F131" s="32"/>
      <c r="G131" s="2"/>
      <c r="H131" s="5">
        <f>F131+G131</f>
        <v>0</v>
      </c>
    </row>
    <row r="132" spans="1:8" x14ac:dyDescent="0.25">
      <c r="A132" s="50"/>
      <c r="B132" s="8"/>
      <c r="C132" s="8"/>
      <c r="D132" s="8"/>
      <c r="E132" s="2"/>
      <c r="F132" s="2"/>
      <c r="G132" s="2"/>
      <c r="H132" s="5">
        <f t="shared" ref="H132:H136" si="21">F132+G132</f>
        <v>0</v>
      </c>
    </row>
    <row r="133" spans="1:8" x14ac:dyDescent="0.25">
      <c r="A133" s="50"/>
      <c r="B133" s="8" t="s">
        <v>187</v>
      </c>
      <c r="C133" s="8" t="s">
        <v>187</v>
      </c>
      <c r="D133" s="8" t="s">
        <v>187</v>
      </c>
      <c r="E133" s="2"/>
      <c r="F133" s="2"/>
      <c r="G133" s="2"/>
      <c r="H133" s="5">
        <f t="shared" si="21"/>
        <v>0</v>
      </c>
    </row>
    <row r="134" spans="1:8" x14ac:dyDescent="0.25">
      <c r="A134" s="50"/>
      <c r="B134" s="8" t="s">
        <v>187</v>
      </c>
      <c r="C134" s="8" t="s">
        <v>187</v>
      </c>
      <c r="D134" s="8" t="s">
        <v>187</v>
      </c>
      <c r="E134" s="2"/>
      <c r="F134" s="2"/>
      <c r="G134" s="2"/>
      <c r="H134" s="5">
        <f t="shared" si="21"/>
        <v>0</v>
      </c>
    </row>
    <row r="135" spans="1:8" x14ac:dyDescent="0.25">
      <c r="A135" s="50"/>
      <c r="B135" s="8" t="s">
        <v>187</v>
      </c>
      <c r="C135" s="8" t="s">
        <v>187</v>
      </c>
      <c r="D135" s="8" t="s">
        <v>187</v>
      </c>
      <c r="E135" s="2"/>
      <c r="F135" s="2"/>
      <c r="G135" s="2"/>
      <c r="H135" s="5">
        <f t="shared" si="21"/>
        <v>0</v>
      </c>
    </row>
    <row r="136" spans="1:8" x14ac:dyDescent="0.25">
      <c r="A136" s="50"/>
      <c r="B136" s="8" t="s">
        <v>187</v>
      </c>
      <c r="C136" s="8" t="s">
        <v>187</v>
      </c>
      <c r="D136" s="8" t="s">
        <v>187</v>
      </c>
      <c r="E136" s="2"/>
      <c r="F136" s="2"/>
      <c r="G136" s="2"/>
      <c r="H136" s="5">
        <f t="shared" si="21"/>
        <v>0</v>
      </c>
    </row>
    <row r="137" spans="1:8" x14ac:dyDescent="0.25">
      <c r="A137" s="50"/>
      <c r="B137" s="51"/>
      <c r="C137" s="51"/>
      <c r="D137" s="51"/>
      <c r="E137" s="51"/>
      <c r="F137" s="51"/>
      <c r="G137" s="51"/>
      <c r="H137" s="51"/>
    </row>
    <row r="138" spans="1:8" x14ac:dyDescent="0.25">
      <c r="A138" s="6"/>
      <c r="B138" s="7"/>
      <c r="C138" s="7"/>
      <c r="D138" s="7"/>
      <c r="E138" s="7"/>
      <c r="F138" s="9">
        <f>SUM(F131:F136)</f>
        <v>0</v>
      </c>
      <c r="G138" s="9">
        <f>SUM(G131:G136)</f>
        <v>0</v>
      </c>
      <c r="H138" s="9">
        <f>SUM(H131:H136)</f>
        <v>0</v>
      </c>
    </row>
    <row r="139" spans="1:8" x14ac:dyDescent="0.25">
      <c r="A139" s="50" t="s">
        <v>18</v>
      </c>
      <c r="B139" s="30" t="s">
        <v>144</v>
      </c>
      <c r="C139" s="19" t="s">
        <v>97</v>
      </c>
      <c r="D139" s="18" t="s">
        <v>18</v>
      </c>
      <c r="E139" s="2"/>
      <c r="F139" s="5">
        <v>7035</v>
      </c>
      <c r="G139" s="2"/>
      <c r="H139" s="40">
        <f t="shared" ref="H139:H145" si="22">F139+G139</f>
        <v>7035</v>
      </c>
    </row>
    <row r="140" spans="1:8" x14ac:dyDescent="0.25">
      <c r="A140" s="50"/>
      <c r="B140" s="30" t="s">
        <v>145</v>
      </c>
      <c r="C140" s="19" t="s">
        <v>98</v>
      </c>
      <c r="D140" s="39" t="s">
        <v>18</v>
      </c>
      <c r="E140" s="2"/>
      <c r="F140" s="5">
        <v>4026</v>
      </c>
      <c r="G140" s="2"/>
      <c r="H140" s="40">
        <f t="shared" si="22"/>
        <v>4026</v>
      </c>
    </row>
    <row r="141" spans="1:8" x14ac:dyDescent="0.25">
      <c r="A141" s="50"/>
      <c r="B141" s="30" t="s">
        <v>120</v>
      </c>
      <c r="C141" s="19" t="s">
        <v>98</v>
      </c>
      <c r="D141" s="39" t="s">
        <v>18</v>
      </c>
      <c r="E141" s="2"/>
      <c r="F141" s="5">
        <v>1609</v>
      </c>
      <c r="G141" s="2"/>
      <c r="H141" s="40">
        <f t="shared" si="22"/>
        <v>1609</v>
      </c>
    </row>
    <row r="142" spans="1:8" x14ac:dyDescent="0.25">
      <c r="A142" s="50"/>
      <c r="B142" s="30" t="s">
        <v>122</v>
      </c>
      <c r="C142" s="19" t="s">
        <v>98</v>
      </c>
      <c r="D142" s="39" t="s">
        <v>18</v>
      </c>
      <c r="E142" s="2"/>
      <c r="F142" s="5">
        <v>4045</v>
      </c>
      <c r="G142" s="2"/>
      <c r="H142" s="40">
        <f t="shared" si="22"/>
        <v>4045</v>
      </c>
    </row>
    <row r="143" spans="1:8" x14ac:dyDescent="0.25">
      <c r="A143" s="50"/>
      <c r="B143" s="30" t="s">
        <v>124</v>
      </c>
      <c r="C143" s="19" t="s">
        <v>97</v>
      </c>
      <c r="D143" s="39" t="s">
        <v>18</v>
      </c>
      <c r="E143" s="2"/>
      <c r="F143" s="5">
        <v>3272</v>
      </c>
      <c r="G143" s="2"/>
      <c r="H143" s="40">
        <f t="shared" si="22"/>
        <v>3272</v>
      </c>
    </row>
    <row r="144" spans="1:8" x14ac:dyDescent="0.25">
      <c r="A144" s="50"/>
      <c r="B144" s="30" t="s">
        <v>130</v>
      </c>
      <c r="C144" s="19" t="s">
        <v>98</v>
      </c>
      <c r="D144" s="39" t="s">
        <v>18</v>
      </c>
      <c r="E144" s="2"/>
      <c r="F144" s="5">
        <v>44654</v>
      </c>
      <c r="G144" s="2"/>
      <c r="H144" s="40">
        <f t="shared" si="22"/>
        <v>44654</v>
      </c>
    </row>
    <row r="145" spans="1:8" x14ac:dyDescent="0.25">
      <c r="A145" s="50"/>
      <c r="B145" s="30" t="s">
        <v>136</v>
      </c>
      <c r="C145" s="19" t="s">
        <v>97</v>
      </c>
      <c r="D145" s="39" t="s">
        <v>18</v>
      </c>
      <c r="E145" s="2"/>
      <c r="F145" s="5">
        <v>3344</v>
      </c>
      <c r="G145" s="2"/>
      <c r="H145" s="40">
        <f t="shared" si="22"/>
        <v>3344</v>
      </c>
    </row>
    <row r="146" spans="1:8" x14ac:dyDescent="0.25">
      <c r="A146" s="50"/>
      <c r="B146" s="51"/>
      <c r="C146" s="51"/>
      <c r="D146" s="51"/>
      <c r="E146" s="51"/>
      <c r="F146" s="51"/>
      <c r="G146" s="51"/>
      <c r="H146" s="51"/>
    </row>
    <row r="147" spans="1:8" x14ac:dyDescent="0.25">
      <c r="A147" s="6"/>
      <c r="B147" s="7"/>
      <c r="C147" s="7"/>
      <c r="D147" s="7"/>
      <c r="E147" s="7"/>
      <c r="F147" s="9">
        <f>SUM(F139:F145)</f>
        <v>67985</v>
      </c>
      <c r="G147" s="9">
        <f>SUM(G142:G145)</f>
        <v>0</v>
      </c>
      <c r="H147" s="9">
        <f>SUM(H139:H145)</f>
        <v>67985</v>
      </c>
    </row>
    <row r="148" spans="1:8" x14ac:dyDescent="0.25">
      <c r="A148" s="50" t="s">
        <v>39</v>
      </c>
      <c r="B148" s="8"/>
      <c r="C148" s="8"/>
      <c r="D148" s="8"/>
      <c r="E148" s="2"/>
      <c r="F148" s="2"/>
      <c r="G148" s="2"/>
      <c r="H148" s="5">
        <f>F148+G148</f>
        <v>0</v>
      </c>
    </row>
    <row r="149" spans="1:8" x14ac:dyDescent="0.25">
      <c r="A149" s="50"/>
      <c r="B149" s="8"/>
      <c r="C149" s="8"/>
      <c r="D149" s="8"/>
      <c r="E149" s="2"/>
      <c r="F149" s="2"/>
      <c r="G149" s="2"/>
      <c r="H149" s="5">
        <f t="shared" ref="H149:H153" si="23">F149+G149</f>
        <v>0</v>
      </c>
    </row>
    <row r="150" spans="1:8" x14ac:dyDescent="0.25">
      <c r="A150" s="50"/>
      <c r="B150" s="8"/>
      <c r="C150" s="8"/>
      <c r="D150" s="8"/>
      <c r="E150" s="2"/>
      <c r="F150" s="2"/>
      <c r="G150" s="2"/>
      <c r="H150" s="5">
        <f t="shared" si="23"/>
        <v>0</v>
      </c>
    </row>
    <row r="151" spans="1:8" x14ac:dyDescent="0.25">
      <c r="A151" s="50"/>
      <c r="B151" s="8"/>
      <c r="C151" s="8"/>
      <c r="D151" s="8"/>
      <c r="E151" s="2"/>
      <c r="F151" s="2"/>
      <c r="G151" s="2"/>
      <c r="H151" s="5">
        <f t="shared" si="23"/>
        <v>0</v>
      </c>
    </row>
    <row r="152" spans="1:8" x14ac:dyDescent="0.25">
      <c r="A152" s="50"/>
      <c r="B152" s="8"/>
      <c r="C152" s="8"/>
      <c r="D152" s="8"/>
      <c r="E152" s="2"/>
      <c r="F152" s="2"/>
      <c r="G152" s="2"/>
      <c r="H152" s="5">
        <f t="shared" si="23"/>
        <v>0</v>
      </c>
    </row>
    <row r="153" spans="1:8" x14ac:dyDescent="0.25">
      <c r="A153" s="50"/>
      <c r="B153" s="8"/>
      <c r="C153" s="8"/>
      <c r="D153" s="8"/>
      <c r="E153" s="2"/>
      <c r="F153" s="2"/>
      <c r="G153" s="2"/>
      <c r="H153" s="5">
        <f t="shared" si="23"/>
        <v>0</v>
      </c>
    </row>
    <row r="154" spans="1:8" x14ac:dyDescent="0.25">
      <c r="A154" s="50"/>
      <c r="B154" s="51"/>
      <c r="C154" s="51"/>
      <c r="D154" s="51"/>
      <c r="E154" s="51"/>
      <c r="F154" s="51"/>
      <c r="G154" s="51"/>
      <c r="H154" s="51"/>
    </row>
    <row r="155" spans="1:8" x14ac:dyDescent="0.25">
      <c r="A155" s="6"/>
      <c r="B155" s="7"/>
      <c r="C155" s="7"/>
      <c r="D155" s="7"/>
      <c r="E155" s="7"/>
      <c r="F155" s="9">
        <f t="shared" ref="F155:G155" si="24">SUM(F148:F153)</f>
        <v>0</v>
      </c>
      <c r="G155" s="9">
        <f t="shared" si="24"/>
        <v>0</v>
      </c>
      <c r="H155" s="9">
        <f>SUM(H148:H153)</f>
        <v>0</v>
      </c>
    </row>
    <row r="156" spans="1:8" x14ac:dyDescent="0.25">
      <c r="A156" s="47" t="s">
        <v>19</v>
      </c>
      <c r="B156" s="30" t="s">
        <v>113</v>
      </c>
      <c r="C156" s="19" t="s">
        <v>98</v>
      </c>
      <c r="D156" s="39" t="s">
        <v>139</v>
      </c>
      <c r="E156" s="2"/>
      <c r="F156" s="5">
        <v>2385</v>
      </c>
      <c r="G156" s="2"/>
      <c r="H156" s="40">
        <f t="shared" ref="H156:H169" si="25">F156+G156</f>
        <v>2385</v>
      </c>
    </row>
    <row r="157" spans="1:8" x14ac:dyDescent="0.25">
      <c r="A157" s="48"/>
      <c r="B157" s="30" t="s">
        <v>114</v>
      </c>
      <c r="C157" s="19" t="s">
        <v>98</v>
      </c>
      <c r="D157" s="39" t="s">
        <v>139</v>
      </c>
      <c r="E157" s="2"/>
      <c r="F157" s="5">
        <v>16996</v>
      </c>
      <c r="G157" s="2"/>
      <c r="H157" s="40">
        <f t="shared" si="25"/>
        <v>16996</v>
      </c>
    </row>
    <row r="158" spans="1:8" x14ac:dyDescent="0.25">
      <c r="A158" s="48"/>
      <c r="B158" s="30" t="s">
        <v>167</v>
      </c>
      <c r="C158" s="19" t="s">
        <v>36</v>
      </c>
      <c r="D158" s="39" t="s">
        <v>139</v>
      </c>
      <c r="E158" s="2"/>
      <c r="F158" s="5">
        <v>10000</v>
      </c>
      <c r="G158" s="2"/>
      <c r="H158" s="40">
        <f t="shared" si="25"/>
        <v>10000</v>
      </c>
    </row>
    <row r="159" spans="1:8" x14ac:dyDescent="0.25">
      <c r="A159" s="48"/>
      <c r="B159" s="30" t="s">
        <v>168</v>
      </c>
      <c r="C159" s="19" t="s">
        <v>37</v>
      </c>
      <c r="D159" s="39" t="s">
        <v>139</v>
      </c>
      <c r="E159" s="2"/>
      <c r="F159" s="5">
        <v>3741</v>
      </c>
      <c r="G159" s="2"/>
      <c r="H159" s="40">
        <f t="shared" si="25"/>
        <v>3741</v>
      </c>
    </row>
    <row r="160" spans="1:8" x14ac:dyDescent="0.25">
      <c r="A160" s="48"/>
      <c r="B160" s="30" t="s">
        <v>169</v>
      </c>
      <c r="C160" s="19" t="s">
        <v>36</v>
      </c>
      <c r="D160" s="39" t="s">
        <v>139</v>
      </c>
      <c r="E160" s="2"/>
      <c r="F160" s="5">
        <v>10351</v>
      </c>
      <c r="G160" s="2"/>
      <c r="H160" s="40">
        <f t="shared" si="25"/>
        <v>10351</v>
      </c>
    </row>
    <row r="161" spans="1:8" x14ac:dyDescent="0.25">
      <c r="A161" s="48"/>
      <c r="B161" s="30" t="s">
        <v>170</v>
      </c>
      <c r="C161" s="19" t="s">
        <v>36</v>
      </c>
      <c r="D161" s="39" t="s">
        <v>139</v>
      </c>
      <c r="E161" s="2"/>
      <c r="F161" s="5">
        <v>4057</v>
      </c>
      <c r="G161" s="2"/>
      <c r="H161" s="40">
        <f t="shared" si="25"/>
        <v>4057</v>
      </c>
    </row>
    <row r="162" spans="1:8" x14ac:dyDescent="0.25">
      <c r="A162" s="48"/>
      <c r="B162" s="30" t="s">
        <v>173</v>
      </c>
      <c r="C162" s="19" t="s">
        <v>36</v>
      </c>
      <c r="D162" s="39" t="s">
        <v>139</v>
      </c>
      <c r="E162" s="2"/>
      <c r="F162" s="5">
        <v>2985</v>
      </c>
      <c r="G162" s="2"/>
      <c r="H162" s="40">
        <f t="shared" si="25"/>
        <v>2985</v>
      </c>
    </row>
    <row r="163" spans="1:8" x14ac:dyDescent="0.25">
      <c r="A163" s="48"/>
      <c r="B163" s="30" t="s">
        <v>174</v>
      </c>
      <c r="C163" s="19" t="s">
        <v>36</v>
      </c>
      <c r="D163" s="39" t="s">
        <v>139</v>
      </c>
      <c r="E163" s="2"/>
      <c r="F163" s="5">
        <v>7041</v>
      </c>
      <c r="G163" s="2"/>
      <c r="H163" s="40">
        <f t="shared" si="25"/>
        <v>7041</v>
      </c>
    </row>
    <row r="164" spans="1:8" x14ac:dyDescent="0.25">
      <c r="A164" s="48"/>
      <c r="B164" s="30" t="s">
        <v>175</v>
      </c>
      <c r="C164" s="19" t="s">
        <v>36</v>
      </c>
      <c r="D164" s="39" t="s">
        <v>139</v>
      </c>
      <c r="E164" s="2"/>
      <c r="F164" s="5">
        <v>3324</v>
      </c>
      <c r="G164" s="2"/>
      <c r="H164" s="40">
        <f t="shared" si="25"/>
        <v>3324</v>
      </c>
    </row>
    <row r="165" spans="1:8" x14ac:dyDescent="0.25">
      <c r="A165" s="48"/>
      <c r="B165" s="30" t="s">
        <v>176</v>
      </c>
      <c r="C165" s="19" t="s">
        <v>36</v>
      </c>
      <c r="D165" s="39" t="s">
        <v>139</v>
      </c>
      <c r="E165" s="2"/>
      <c r="F165" s="5">
        <v>4429</v>
      </c>
      <c r="G165" s="2"/>
      <c r="H165" s="40">
        <f t="shared" si="25"/>
        <v>4429</v>
      </c>
    </row>
    <row r="166" spans="1:8" x14ac:dyDescent="0.25">
      <c r="A166" s="48"/>
      <c r="B166" s="30" t="s">
        <v>179</v>
      </c>
      <c r="C166" s="19" t="s">
        <v>36</v>
      </c>
      <c r="D166" s="39" t="s">
        <v>139</v>
      </c>
      <c r="E166" s="2"/>
      <c r="F166" s="5">
        <v>3484</v>
      </c>
      <c r="G166" s="2"/>
      <c r="H166" s="40">
        <f t="shared" si="25"/>
        <v>3484</v>
      </c>
    </row>
    <row r="167" spans="1:8" x14ac:dyDescent="0.25">
      <c r="A167" s="48"/>
      <c r="B167" s="30" t="s">
        <v>180</v>
      </c>
      <c r="C167" s="19" t="s">
        <v>36</v>
      </c>
      <c r="D167" s="39" t="s">
        <v>139</v>
      </c>
      <c r="E167" s="2"/>
      <c r="F167" s="5">
        <v>6652</v>
      </c>
      <c r="G167" s="2"/>
      <c r="H167" s="40">
        <f t="shared" si="25"/>
        <v>6652</v>
      </c>
    </row>
    <row r="168" spans="1:8" x14ac:dyDescent="0.25">
      <c r="A168" s="48"/>
      <c r="B168" s="30" t="s">
        <v>181</v>
      </c>
      <c r="C168" s="19" t="s">
        <v>36</v>
      </c>
      <c r="D168" s="39" t="s">
        <v>139</v>
      </c>
      <c r="E168" s="2"/>
      <c r="F168" s="5">
        <v>18750</v>
      </c>
      <c r="G168" s="2"/>
      <c r="H168" s="40">
        <f t="shared" si="25"/>
        <v>18750</v>
      </c>
    </row>
    <row r="169" spans="1:8" x14ac:dyDescent="0.25">
      <c r="A169" s="48"/>
      <c r="B169" s="30" t="s">
        <v>129</v>
      </c>
      <c r="C169" s="19" t="s">
        <v>97</v>
      </c>
      <c r="D169" s="39" t="s">
        <v>139</v>
      </c>
      <c r="E169" s="2"/>
      <c r="F169" s="5">
        <v>4192</v>
      </c>
      <c r="G169" s="2"/>
      <c r="H169" s="40">
        <f t="shared" si="25"/>
        <v>4192</v>
      </c>
    </row>
    <row r="170" spans="1:8" x14ac:dyDescent="0.25">
      <c r="A170" s="49"/>
      <c r="B170" s="51"/>
      <c r="C170" s="51"/>
      <c r="D170" s="51"/>
      <c r="E170" s="51"/>
      <c r="F170" s="51"/>
      <c r="G170" s="51"/>
      <c r="H170" s="51"/>
    </row>
    <row r="171" spans="1:8" x14ac:dyDescent="0.25">
      <c r="A171" s="6"/>
      <c r="B171" s="7"/>
      <c r="C171" s="7"/>
      <c r="D171" s="7"/>
      <c r="E171" s="7"/>
      <c r="F171" s="9">
        <f>SUM(F156:F169)</f>
        <v>98387</v>
      </c>
      <c r="G171" s="9">
        <f t="shared" ref="G171" si="26">SUM(G159:G169)</f>
        <v>0</v>
      </c>
      <c r="H171" s="9">
        <f>SUM(H156:H169)</f>
        <v>98387</v>
      </c>
    </row>
    <row r="174" spans="1:8" ht="21.75" customHeight="1" x14ac:dyDescent="0.25"/>
  </sheetData>
  <sortState ref="B156:H169">
    <sortCondition ref="B156:B169"/>
  </sortState>
  <mergeCells count="33">
    <mergeCell ref="B170:H170"/>
    <mergeCell ref="B121:H121"/>
    <mergeCell ref="B129:H129"/>
    <mergeCell ref="B137:H137"/>
    <mergeCell ref="B146:H146"/>
    <mergeCell ref="B154:H154"/>
    <mergeCell ref="B42:H42"/>
    <mergeCell ref="A123:A129"/>
    <mergeCell ref="A131:A137"/>
    <mergeCell ref="A139:A146"/>
    <mergeCell ref="A148:A154"/>
    <mergeCell ref="A51:A69"/>
    <mergeCell ref="A71:A81"/>
    <mergeCell ref="B49:H49"/>
    <mergeCell ref="A83:A87"/>
    <mergeCell ref="B69:H69"/>
    <mergeCell ref="B81:H81"/>
    <mergeCell ref="B87:H87"/>
    <mergeCell ref="B99:H99"/>
    <mergeCell ref="B3:D3"/>
    <mergeCell ref="F3:H3"/>
    <mergeCell ref="B17:H17"/>
    <mergeCell ref="B25:H25"/>
    <mergeCell ref="B34:H34"/>
    <mergeCell ref="A156:A170"/>
    <mergeCell ref="A89:A99"/>
    <mergeCell ref="A101:A109"/>
    <mergeCell ref="A111:A121"/>
    <mergeCell ref="A5:A17"/>
    <mergeCell ref="A19:A25"/>
    <mergeCell ref="A27:A34"/>
    <mergeCell ref="A36:A42"/>
    <mergeCell ref="A44:A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J3" sqref="J3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6" customWidth="1"/>
    <col min="5" max="7" width="14.85546875" style="2" bestFit="1" customWidth="1"/>
    <col min="8" max="8" width="23.5703125" style="2" customWidth="1"/>
    <col min="9" max="9" width="2.7109375" style="16" customWidth="1"/>
    <col min="10" max="10" width="23" style="2" customWidth="1"/>
    <col min="11" max="11" width="2.7109375" style="17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54" t="s">
        <v>66</v>
      </c>
      <c r="B1" s="55"/>
      <c r="C1" s="56"/>
      <c r="D1" s="10"/>
      <c r="E1" s="57" t="s">
        <v>67</v>
      </c>
      <c r="F1" s="57"/>
      <c r="G1" s="57"/>
      <c r="H1" s="57"/>
      <c r="I1" s="10"/>
      <c r="J1" s="11" t="s">
        <v>68</v>
      </c>
      <c r="K1" s="12"/>
      <c r="L1" s="57" t="s">
        <v>69</v>
      </c>
      <c r="M1" s="57"/>
      <c r="N1" s="57"/>
      <c r="O1" s="57"/>
      <c r="P1" s="57"/>
      <c r="Q1" s="57"/>
      <c r="R1" s="57"/>
      <c r="S1" s="57"/>
      <c r="T1" s="57"/>
      <c r="U1" s="57"/>
    </row>
    <row r="2" spans="1:21" ht="30" x14ac:dyDescent="0.25">
      <c r="A2" s="13" t="s">
        <v>70</v>
      </c>
      <c r="B2" s="13" t="s">
        <v>72</v>
      </c>
      <c r="C2" s="13" t="s">
        <v>71</v>
      </c>
      <c r="D2" s="14"/>
      <c r="E2" s="13" t="s">
        <v>8</v>
      </c>
      <c r="F2" s="13" t="s">
        <v>25</v>
      </c>
      <c r="G2" s="13" t="s">
        <v>35</v>
      </c>
      <c r="H2" s="13" t="s">
        <v>72</v>
      </c>
      <c r="I2" s="14"/>
      <c r="J2" s="13" t="s">
        <v>186</v>
      </c>
      <c r="K2" s="15"/>
      <c r="L2" s="13" t="s">
        <v>73</v>
      </c>
      <c r="M2" s="13" t="s">
        <v>74</v>
      </c>
      <c r="N2" s="13" t="s">
        <v>75</v>
      </c>
      <c r="O2" s="13" t="s">
        <v>76</v>
      </c>
      <c r="P2" s="13" t="s">
        <v>77</v>
      </c>
      <c r="Q2" s="13" t="s">
        <v>78</v>
      </c>
      <c r="R2" s="13" t="s">
        <v>79</v>
      </c>
      <c r="S2" s="13" t="s">
        <v>80</v>
      </c>
      <c r="T2" s="13" t="s">
        <v>81</v>
      </c>
      <c r="U2" s="13" t="s">
        <v>82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38</v>
      </c>
    </row>
    <row r="3" spans="1:20" x14ac:dyDescent="0.25">
      <c r="A3" s="61" t="s">
        <v>3</v>
      </c>
      <c r="B3" s="62"/>
      <c r="C3" s="58" t="s">
        <v>54</v>
      </c>
      <c r="D3" s="59"/>
      <c r="E3" s="58" t="s">
        <v>55</v>
      </c>
      <c r="F3" s="59"/>
      <c r="G3" s="58" t="s">
        <v>57</v>
      </c>
      <c r="H3" s="59"/>
      <c r="I3" s="58" t="s">
        <v>58</v>
      </c>
      <c r="J3" s="59"/>
      <c r="K3" s="58" t="s">
        <v>60</v>
      </c>
      <c r="L3" s="59"/>
      <c r="M3" s="58" t="s">
        <v>61</v>
      </c>
      <c r="N3" s="59"/>
      <c r="O3" s="58" t="s">
        <v>63</v>
      </c>
      <c r="P3" s="59"/>
      <c r="Q3" s="58" t="s">
        <v>64</v>
      </c>
      <c r="R3" s="59"/>
      <c r="S3" s="58" t="s">
        <v>65</v>
      </c>
      <c r="T3" s="59"/>
    </row>
    <row r="4" spans="1:20" x14ac:dyDescent="0.25">
      <c r="A4" s="63"/>
      <c r="B4" s="64"/>
      <c r="C4" s="4" t="s">
        <v>28</v>
      </c>
      <c r="D4" s="4" t="s">
        <v>29</v>
      </c>
      <c r="E4" s="4" t="s">
        <v>28</v>
      </c>
      <c r="F4" s="4" t="s">
        <v>29</v>
      </c>
      <c r="G4" s="4" t="s">
        <v>28</v>
      </c>
      <c r="H4" s="4" t="s">
        <v>29</v>
      </c>
      <c r="I4" s="4" t="s">
        <v>28</v>
      </c>
      <c r="J4" s="4" t="s">
        <v>29</v>
      </c>
      <c r="K4" s="4" t="s">
        <v>28</v>
      </c>
      <c r="L4" s="4" t="s">
        <v>29</v>
      </c>
      <c r="M4" s="4" t="s">
        <v>28</v>
      </c>
      <c r="N4" s="4" t="s">
        <v>29</v>
      </c>
      <c r="O4" s="4" t="s">
        <v>28</v>
      </c>
      <c r="P4" s="4" t="s">
        <v>29</v>
      </c>
      <c r="Q4" s="4" t="s">
        <v>28</v>
      </c>
      <c r="R4" s="4" t="s">
        <v>29</v>
      </c>
      <c r="S4" s="4" t="s">
        <v>28</v>
      </c>
      <c r="T4" s="4" t="s">
        <v>29</v>
      </c>
    </row>
    <row r="5" spans="1:20" x14ac:dyDescent="0.25">
      <c r="A5" s="60" t="s">
        <v>4</v>
      </c>
      <c r="B5" s="3" t="s">
        <v>20</v>
      </c>
      <c r="C5" s="2">
        <v>576</v>
      </c>
      <c r="D5" s="29">
        <v>765</v>
      </c>
      <c r="E5" s="2">
        <v>0</v>
      </c>
      <c r="F5" s="2"/>
      <c r="G5" s="2">
        <v>508</v>
      </c>
      <c r="H5" s="2">
        <v>765</v>
      </c>
      <c r="I5" s="2">
        <v>0</v>
      </c>
      <c r="J5" s="2"/>
      <c r="K5" s="2">
        <v>0</v>
      </c>
      <c r="L5" s="2"/>
      <c r="M5" s="2">
        <v>538</v>
      </c>
      <c r="N5" s="2">
        <v>761</v>
      </c>
      <c r="O5" s="2">
        <v>0</v>
      </c>
      <c r="P5" s="2"/>
      <c r="Q5" s="2">
        <v>0</v>
      </c>
      <c r="R5" s="2"/>
      <c r="S5" s="2">
        <v>0</v>
      </c>
      <c r="T5" s="2"/>
    </row>
    <row r="6" spans="1:20" x14ac:dyDescent="0.25">
      <c r="A6" s="60"/>
      <c r="B6" s="3" t="s">
        <v>26</v>
      </c>
      <c r="C6" s="2">
        <v>126</v>
      </c>
      <c r="D6" s="29">
        <v>204</v>
      </c>
      <c r="E6" s="2">
        <v>87</v>
      </c>
      <c r="F6" s="2">
        <v>204</v>
      </c>
      <c r="G6" s="2">
        <v>87</v>
      </c>
      <c r="H6" s="2">
        <v>204</v>
      </c>
      <c r="I6" s="2">
        <v>81</v>
      </c>
      <c r="J6" s="2">
        <v>197</v>
      </c>
      <c r="K6" s="2">
        <v>80</v>
      </c>
      <c r="L6" s="2">
        <v>202</v>
      </c>
      <c r="M6" s="2">
        <v>104</v>
      </c>
      <c r="N6" s="2">
        <v>204</v>
      </c>
      <c r="O6" s="2">
        <v>101</v>
      </c>
      <c r="P6" s="2">
        <v>182</v>
      </c>
      <c r="Q6" s="2">
        <v>0</v>
      </c>
      <c r="R6" s="2"/>
      <c r="S6" s="2">
        <v>105</v>
      </c>
      <c r="T6" s="2">
        <v>202</v>
      </c>
    </row>
    <row r="7" spans="1:20" x14ac:dyDescent="0.25">
      <c r="A7" s="60" t="s">
        <v>5</v>
      </c>
      <c r="B7" s="3" t="s">
        <v>20</v>
      </c>
      <c r="C7" s="2">
        <v>1894</v>
      </c>
      <c r="D7" s="29">
        <v>2722</v>
      </c>
      <c r="E7" s="2">
        <v>0</v>
      </c>
      <c r="F7" s="2"/>
      <c r="G7" s="2">
        <v>1823</v>
      </c>
      <c r="H7" s="2">
        <v>2722</v>
      </c>
      <c r="I7" s="2">
        <v>0</v>
      </c>
      <c r="J7" s="2"/>
      <c r="K7" s="2">
        <v>0</v>
      </c>
      <c r="L7" s="2"/>
      <c r="M7" s="2">
        <v>1824</v>
      </c>
      <c r="N7" s="2">
        <v>2709</v>
      </c>
      <c r="O7" s="2">
        <v>0</v>
      </c>
      <c r="P7" s="2"/>
      <c r="Q7" s="2">
        <v>1812</v>
      </c>
      <c r="R7" s="2">
        <v>2664</v>
      </c>
      <c r="S7" s="2">
        <v>0</v>
      </c>
      <c r="T7" s="2"/>
    </row>
    <row r="8" spans="1:20" x14ac:dyDescent="0.25">
      <c r="A8" s="60"/>
      <c r="B8" s="3" t="s">
        <v>26</v>
      </c>
      <c r="C8" s="2">
        <v>127</v>
      </c>
      <c r="D8" s="2">
        <v>234</v>
      </c>
      <c r="E8" s="2">
        <v>0</v>
      </c>
      <c r="F8" s="2"/>
      <c r="G8" s="2">
        <v>96</v>
      </c>
      <c r="H8" s="2">
        <v>234</v>
      </c>
      <c r="I8" s="2">
        <v>86</v>
      </c>
      <c r="J8" s="2">
        <v>222</v>
      </c>
      <c r="K8" s="2">
        <v>97</v>
      </c>
      <c r="L8" s="2">
        <v>234</v>
      </c>
      <c r="M8" s="2">
        <v>96</v>
      </c>
      <c r="N8" s="2">
        <v>234</v>
      </c>
      <c r="O8" s="2">
        <v>96</v>
      </c>
      <c r="P8" s="2">
        <v>222</v>
      </c>
      <c r="Q8" s="2">
        <v>91</v>
      </c>
      <c r="R8" s="2">
        <v>209</v>
      </c>
      <c r="S8" s="2">
        <v>89</v>
      </c>
      <c r="T8" s="2">
        <v>233</v>
      </c>
    </row>
    <row r="9" spans="1:20" x14ac:dyDescent="0.25">
      <c r="A9" s="60" t="s">
        <v>30</v>
      </c>
      <c r="B9" s="3" t="s">
        <v>20</v>
      </c>
      <c r="C9" s="2">
        <v>15</v>
      </c>
      <c r="D9" s="2">
        <v>49</v>
      </c>
      <c r="E9" s="2">
        <v>0</v>
      </c>
      <c r="F9" s="2"/>
      <c r="G9" s="2">
        <v>10</v>
      </c>
      <c r="H9" s="2">
        <v>44</v>
      </c>
      <c r="I9" s="2">
        <v>0</v>
      </c>
      <c r="J9" s="2"/>
      <c r="K9" s="2">
        <v>0</v>
      </c>
      <c r="L9" s="2"/>
      <c r="M9" s="2">
        <v>0</v>
      </c>
      <c r="N9" s="2"/>
      <c r="O9" s="2">
        <v>0</v>
      </c>
      <c r="P9" s="2"/>
      <c r="Q9" s="2">
        <v>0</v>
      </c>
      <c r="R9" s="2"/>
      <c r="S9" s="2">
        <v>0</v>
      </c>
      <c r="T9" s="2"/>
    </row>
    <row r="10" spans="1:20" x14ac:dyDescent="0.25">
      <c r="A10" s="60"/>
      <c r="B10" s="3" t="s">
        <v>26</v>
      </c>
      <c r="C10" s="2">
        <v>14</v>
      </c>
      <c r="D10" s="2">
        <v>15</v>
      </c>
      <c r="E10" s="2">
        <v>10</v>
      </c>
      <c r="F10" s="2">
        <v>44</v>
      </c>
      <c r="G10" s="2">
        <v>9</v>
      </c>
      <c r="H10" s="2">
        <v>10</v>
      </c>
      <c r="I10" s="2">
        <v>9</v>
      </c>
      <c r="J10" s="2">
        <v>9</v>
      </c>
      <c r="K10" s="2">
        <v>7</v>
      </c>
      <c r="L10" s="2">
        <v>10</v>
      </c>
      <c r="M10" s="2">
        <v>0</v>
      </c>
      <c r="N10" s="2"/>
      <c r="O10" s="2">
        <v>7</v>
      </c>
      <c r="P10" s="2">
        <v>10</v>
      </c>
      <c r="Q10" s="2">
        <v>0</v>
      </c>
      <c r="R10" s="2"/>
      <c r="S10" s="2">
        <v>10</v>
      </c>
      <c r="T10" s="2">
        <v>10</v>
      </c>
    </row>
    <row r="11" spans="1:20" x14ac:dyDescent="0.25">
      <c r="A11" s="60" t="s">
        <v>9</v>
      </c>
      <c r="B11" s="3" t="s">
        <v>20</v>
      </c>
      <c r="C11" s="2">
        <v>40</v>
      </c>
      <c r="D11" s="2">
        <v>59</v>
      </c>
      <c r="E11" s="2">
        <v>0</v>
      </c>
      <c r="F11" s="2"/>
      <c r="G11" s="2">
        <v>0</v>
      </c>
      <c r="H11" s="2"/>
      <c r="I11" s="2">
        <v>0</v>
      </c>
      <c r="J11" s="2"/>
      <c r="K11" s="2">
        <v>0</v>
      </c>
      <c r="L11" s="2"/>
      <c r="M11" s="2">
        <v>17</v>
      </c>
      <c r="N11" s="2">
        <v>59</v>
      </c>
      <c r="O11" s="2">
        <v>0</v>
      </c>
      <c r="P11" s="2"/>
      <c r="Q11" s="2">
        <v>0</v>
      </c>
      <c r="R11" s="2"/>
      <c r="S11" s="2">
        <v>0</v>
      </c>
      <c r="T11" s="2"/>
    </row>
    <row r="12" spans="1:20" x14ac:dyDescent="0.25">
      <c r="A12" s="60"/>
      <c r="B12" s="3" t="s">
        <v>26</v>
      </c>
      <c r="C12" s="2">
        <v>39</v>
      </c>
      <c r="D12" s="2">
        <v>48</v>
      </c>
      <c r="E12" s="2">
        <v>18</v>
      </c>
      <c r="F12" s="2">
        <v>18</v>
      </c>
      <c r="G12" s="2">
        <v>0</v>
      </c>
      <c r="H12" s="2"/>
      <c r="I12" s="2">
        <v>0</v>
      </c>
      <c r="J12" s="2"/>
      <c r="K12" s="2">
        <v>16</v>
      </c>
      <c r="L12" s="2">
        <v>18</v>
      </c>
      <c r="M12" s="2">
        <v>14</v>
      </c>
      <c r="N12" s="2">
        <v>48</v>
      </c>
      <c r="O12" s="2">
        <v>17</v>
      </c>
      <c r="P12" s="2">
        <v>17</v>
      </c>
      <c r="Q12" s="2">
        <v>0</v>
      </c>
      <c r="R12" s="2"/>
      <c r="S12" s="2">
        <v>7</v>
      </c>
      <c r="T12" s="2">
        <v>18</v>
      </c>
    </row>
    <row r="13" spans="1:20" x14ac:dyDescent="0.25">
      <c r="A13" s="60" t="s">
        <v>31</v>
      </c>
      <c r="B13" s="3" t="s">
        <v>20</v>
      </c>
      <c r="C13" s="2">
        <v>31</v>
      </c>
      <c r="D13" s="2">
        <v>101</v>
      </c>
      <c r="E13" s="2">
        <v>0</v>
      </c>
      <c r="F13" s="2"/>
      <c r="G13" s="2">
        <v>22</v>
      </c>
      <c r="H13" s="2">
        <v>115</v>
      </c>
      <c r="I13" s="2">
        <v>0</v>
      </c>
      <c r="J13" s="2"/>
      <c r="K13" s="2">
        <v>0</v>
      </c>
      <c r="L13" s="2"/>
      <c r="M13" s="2">
        <v>0</v>
      </c>
      <c r="N13" s="2"/>
      <c r="O13" s="2">
        <v>0</v>
      </c>
      <c r="P13" s="2"/>
      <c r="Q13" s="2">
        <v>0</v>
      </c>
      <c r="R13" s="2"/>
      <c r="S13" s="2">
        <v>0</v>
      </c>
      <c r="T13" s="2"/>
    </row>
    <row r="14" spans="1:20" x14ac:dyDescent="0.25">
      <c r="A14" s="60"/>
      <c r="B14" s="3" t="s">
        <v>26</v>
      </c>
      <c r="C14" s="2">
        <v>17</v>
      </c>
      <c r="D14" s="2">
        <v>46</v>
      </c>
      <c r="E14" s="2">
        <v>6</v>
      </c>
      <c r="F14" s="2">
        <v>15</v>
      </c>
      <c r="G14" s="2">
        <v>8</v>
      </c>
      <c r="H14" s="2">
        <v>47</v>
      </c>
      <c r="I14" s="2">
        <v>5</v>
      </c>
      <c r="J14" s="2">
        <v>62</v>
      </c>
      <c r="K14" s="2">
        <v>0</v>
      </c>
      <c r="L14" s="2"/>
      <c r="M14" s="2">
        <v>0</v>
      </c>
      <c r="N14" s="2"/>
      <c r="O14" s="2">
        <v>9</v>
      </c>
      <c r="P14" s="2">
        <v>33</v>
      </c>
      <c r="Q14" s="2">
        <v>0</v>
      </c>
      <c r="R14" s="2"/>
      <c r="S14" s="2">
        <v>3</v>
      </c>
      <c r="T14" s="2">
        <v>22</v>
      </c>
    </row>
    <row r="15" spans="1:20" x14ac:dyDescent="0.25">
      <c r="A15" s="60" t="s">
        <v>10</v>
      </c>
      <c r="B15" s="3" t="s">
        <v>20</v>
      </c>
      <c r="C15" s="2">
        <v>65</v>
      </c>
      <c r="D15" s="2">
        <v>267</v>
      </c>
      <c r="E15" s="2">
        <v>0</v>
      </c>
      <c r="F15" s="2"/>
      <c r="G15" s="2">
        <v>0</v>
      </c>
      <c r="H15" s="2"/>
      <c r="I15" s="2">
        <v>0</v>
      </c>
      <c r="J15" s="2"/>
      <c r="K15" s="2">
        <v>0</v>
      </c>
      <c r="L15" s="2"/>
      <c r="M15" s="2">
        <v>119</v>
      </c>
      <c r="N15" s="2">
        <v>343</v>
      </c>
      <c r="O15" s="2">
        <v>0</v>
      </c>
      <c r="P15" s="2"/>
      <c r="Q15" s="2">
        <v>108</v>
      </c>
      <c r="R15" s="2">
        <v>257</v>
      </c>
      <c r="S15" s="2">
        <v>0</v>
      </c>
      <c r="T15" s="2"/>
    </row>
    <row r="16" spans="1:20" x14ac:dyDescent="0.25">
      <c r="A16" s="60"/>
      <c r="B16" s="3" t="s">
        <v>26</v>
      </c>
      <c r="C16" s="2">
        <v>30</v>
      </c>
      <c r="D16" s="2">
        <v>56</v>
      </c>
      <c r="E16" s="2">
        <v>0</v>
      </c>
      <c r="F16" s="2"/>
      <c r="G16" s="2">
        <v>0</v>
      </c>
      <c r="H16" s="2"/>
      <c r="I16" s="2">
        <v>0</v>
      </c>
      <c r="J16" s="2"/>
      <c r="K16" s="2">
        <v>0</v>
      </c>
      <c r="L16" s="2"/>
      <c r="M16" s="2">
        <v>16</v>
      </c>
      <c r="N16" s="2">
        <v>74</v>
      </c>
      <c r="O16" s="2">
        <v>16</v>
      </c>
      <c r="P16" s="2">
        <v>37</v>
      </c>
      <c r="Q16" s="2">
        <v>11</v>
      </c>
      <c r="R16" s="2">
        <v>54</v>
      </c>
      <c r="S16" s="2">
        <v>0</v>
      </c>
      <c r="T16" s="2"/>
    </row>
    <row r="17" spans="1:20" x14ac:dyDescent="0.25">
      <c r="A17" s="60" t="s">
        <v>11</v>
      </c>
      <c r="B17" s="3" t="s">
        <v>20</v>
      </c>
      <c r="C17" s="2">
        <v>25</v>
      </c>
      <c r="D17" s="2">
        <v>42</v>
      </c>
      <c r="E17" s="2">
        <v>0</v>
      </c>
      <c r="F17" s="2"/>
      <c r="G17" s="2">
        <v>0</v>
      </c>
      <c r="H17" s="2"/>
      <c r="I17" s="2">
        <v>0</v>
      </c>
      <c r="J17" s="2"/>
      <c r="K17" s="2">
        <v>0</v>
      </c>
      <c r="L17" s="2"/>
      <c r="M17" s="2">
        <v>14</v>
      </c>
      <c r="N17" s="2">
        <v>75</v>
      </c>
      <c r="O17" s="2">
        <v>0</v>
      </c>
      <c r="P17" s="2"/>
      <c r="Q17" s="2">
        <v>0</v>
      </c>
      <c r="R17" s="2"/>
      <c r="S17" s="2">
        <v>0</v>
      </c>
      <c r="T17" s="2"/>
    </row>
    <row r="18" spans="1:20" x14ac:dyDescent="0.25">
      <c r="A18" s="60"/>
      <c r="B18" s="3" t="s">
        <v>26</v>
      </c>
      <c r="C18" s="2">
        <v>24</v>
      </c>
      <c r="D18" s="2">
        <v>26</v>
      </c>
      <c r="E18" s="2">
        <v>0</v>
      </c>
      <c r="F18" s="2"/>
      <c r="G18" s="2">
        <v>0</v>
      </c>
      <c r="H18" s="2"/>
      <c r="I18" s="2">
        <v>0</v>
      </c>
      <c r="J18" s="2"/>
      <c r="K18" s="2">
        <v>0</v>
      </c>
      <c r="L18" s="2"/>
      <c r="M18" s="2">
        <v>13</v>
      </c>
      <c r="N18" s="2">
        <v>45</v>
      </c>
      <c r="O18" s="2">
        <v>14</v>
      </c>
      <c r="P18" s="2">
        <v>29</v>
      </c>
      <c r="Q18" s="2">
        <v>0</v>
      </c>
      <c r="R18" s="2"/>
      <c r="S18" s="2">
        <v>0</v>
      </c>
      <c r="T18" s="2"/>
    </row>
    <row r="19" spans="1:20" x14ac:dyDescent="0.25">
      <c r="A19" s="60" t="s">
        <v>15</v>
      </c>
      <c r="B19" s="3" t="s">
        <v>20</v>
      </c>
      <c r="C19" s="2">
        <v>54</v>
      </c>
      <c r="D19" s="2">
        <v>55</v>
      </c>
      <c r="E19" s="2"/>
      <c r="F19" s="2"/>
      <c r="G19" s="2">
        <v>0</v>
      </c>
      <c r="H19" s="2"/>
      <c r="I19" s="2">
        <v>0</v>
      </c>
      <c r="J19" s="2"/>
      <c r="K19" s="2">
        <v>0</v>
      </c>
      <c r="L19" s="2"/>
      <c r="M19" s="2">
        <v>0</v>
      </c>
      <c r="N19" s="2"/>
      <c r="O19" s="2">
        <v>0</v>
      </c>
      <c r="P19" s="2"/>
      <c r="Q19" s="2">
        <v>39</v>
      </c>
      <c r="R19" s="2">
        <v>43</v>
      </c>
      <c r="S19" s="2">
        <v>0</v>
      </c>
      <c r="T19" s="2"/>
    </row>
    <row r="20" spans="1:20" x14ac:dyDescent="0.25">
      <c r="A20" s="60"/>
      <c r="B20" s="3" t="s">
        <v>26</v>
      </c>
      <c r="C20" s="2">
        <v>52</v>
      </c>
      <c r="D20" s="2">
        <v>53</v>
      </c>
      <c r="E20" s="2"/>
      <c r="F20" s="2"/>
      <c r="G20" s="2">
        <v>0</v>
      </c>
      <c r="H20" s="2"/>
      <c r="I20" s="2">
        <v>0</v>
      </c>
      <c r="J20" s="2"/>
      <c r="K20" s="2">
        <v>0</v>
      </c>
      <c r="L20" s="2"/>
      <c r="M20" s="2">
        <v>0</v>
      </c>
      <c r="N20" s="2"/>
      <c r="O20" s="2">
        <v>0</v>
      </c>
      <c r="P20" s="2"/>
      <c r="Q20" s="2">
        <v>37</v>
      </c>
      <c r="R20" s="2">
        <v>41</v>
      </c>
      <c r="S20" s="2">
        <v>0</v>
      </c>
      <c r="T20" s="2"/>
    </row>
    <row r="21" spans="1:20" x14ac:dyDescent="0.25">
      <c r="A21" s="60" t="s">
        <v>16</v>
      </c>
      <c r="B21" s="3" t="s">
        <v>20</v>
      </c>
      <c r="C21" s="2">
        <v>6</v>
      </c>
      <c r="D21" s="2">
        <v>25</v>
      </c>
      <c r="E21" s="2"/>
      <c r="F21" s="2"/>
      <c r="G21" s="2">
        <v>0</v>
      </c>
      <c r="H21" s="2"/>
      <c r="I21" s="2">
        <v>0</v>
      </c>
      <c r="J21" s="2"/>
      <c r="K21" s="2">
        <v>0</v>
      </c>
      <c r="L21" s="2"/>
      <c r="M21" s="2">
        <v>0</v>
      </c>
      <c r="N21" s="2"/>
      <c r="O21" s="2">
        <v>0</v>
      </c>
      <c r="P21" s="2"/>
      <c r="Q21" s="2">
        <v>0</v>
      </c>
      <c r="R21" s="2"/>
      <c r="S21" s="2">
        <v>0</v>
      </c>
      <c r="T21" s="2"/>
    </row>
    <row r="22" spans="1:20" x14ac:dyDescent="0.25">
      <c r="A22" s="60"/>
      <c r="B22" s="3" t="s">
        <v>26</v>
      </c>
      <c r="C22" s="2">
        <v>6</v>
      </c>
      <c r="D22" s="2">
        <v>13</v>
      </c>
      <c r="E22" s="2"/>
      <c r="F22" s="2"/>
      <c r="G22" s="2">
        <v>0</v>
      </c>
      <c r="H22" s="2"/>
      <c r="I22" s="2">
        <v>0</v>
      </c>
      <c r="J22" s="2"/>
      <c r="K22" s="2">
        <v>3</v>
      </c>
      <c r="L22" s="2"/>
      <c r="M22" s="2">
        <v>0</v>
      </c>
      <c r="N22" s="2"/>
      <c r="O22" s="2">
        <v>0</v>
      </c>
      <c r="P22" s="2"/>
      <c r="Q22" s="2">
        <v>0</v>
      </c>
      <c r="R22" s="2"/>
      <c r="S22" s="2">
        <v>0</v>
      </c>
      <c r="T22" s="2"/>
    </row>
    <row r="23" spans="1:20" x14ac:dyDescent="0.25">
      <c r="A23" s="60" t="s">
        <v>17</v>
      </c>
      <c r="B23" s="3" t="s">
        <v>20</v>
      </c>
      <c r="C23" s="2">
        <v>0</v>
      </c>
      <c r="D23" s="2"/>
      <c r="E23" s="2"/>
      <c r="F23" s="2"/>
      <c r="G23" s="2">
        <v>0</v>
      </c>
      <c r="H23" s="2"/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">
        <v>0</v>
      </c>
      <c r="R23" s="2"/>
      <c r="S23" s="2">
        <v>0</v>
      </c>
      <c r="T23" s="2"/>
    </row>
    <row r="24" spans="1:20" x14ac:dyDescent="0.25">
      <c r="A24" s="60"/>
      <c r="B24" s="3" t="s">
        <v>26</v>
      </c>
      <c r="C24" s="2">
        <v>0</v>
      </c>
      <c r="D24" s="2"/>
      <c r="E24" s="2"/>
      <c r="F24" s="2"/>
      <c r="G24" s="2">
        <v>0</v>
      </c>
      <c r="H24" s="2"/>
      <c r="I24" s="2">
        <v>0</v>
      </c>
      <c r="J24" s="2"/>
      <c r="K24" s="2">
        <v>0</v>
      </c>
      <c r="L24" s="2"/>
      <c r="M24" s="2">
        <v>0</v>
      </c>
      <c r="N24" s="2"/>
      <c r="O24" s="2">
        <v>0</v>
      </c>
      <c r="P24" s="2"/>
      <c r="Q24" s="2">
        <v>0</v>
      </c>
      <c r="R24" s="2"/>
      <c r="S24" s="2">
        <v>0</v>
      </c>
      <c r="T24" s="2"/>
    </row>
    <row r="25" spans="1:20" x14ac:dyDescent="0.25">
      <c r="A25" s="60" t="s">
        <v>32</v>
      </c>
      <c r="B25" s="3" t="s">
        <v>20</v>
      </c>
      <c r="C25" s="2">
        <v>110</v>
      </c>
      <c r="D25" s="2">
        <v>110</v>
      </c>
      <c r="E25" s="2">
        <v>0</v>
      </c>
      <c r="F25" s="2"/>
      <c r="G25" s="2">
        <v>30</v>
      </c>
      <c r="H25" s="2">
        <v>61</v>
      </c>
      <c r="I25" s="2">
        <v>0</v>
      </c>
      <c r="J25" s="2"/>
      <c r="K25" s="2">
        <v>0</v>
      </c>
      <c r="L25" s="2"/>
      <c r="M25" s="2">
        <v>61</v>
      </c>
      <c r="N25" s="2">
        <v>64</v>
      </c>
      <c r="O25" s="2">
        <v>0</v>
      </c>
      <c r="P25" s="2"/>
      <c r="Q25" s="2">
        <v>0</v>
      </c>
      <c r="R25" s="2"/>
      <c r="S25" s="2">
        <v>0</v>
      </c>
      <c r="T25" s="2"/>
    </row>
    <row r="26" spans="1:20" x14ac:dyDescent="0.25">
      <c r="A26" s="60"/>
      <c r="B26" s="3" t="s">
        <v>26</v>
      </c>
      <c r="C26" s="2">
        <v>0</v>
      </c>
      <c r="D26" s="2"/>
      <c r="E26" s="2"/>
      <c r="F26" s="2"/>
      <c r="G26" s="2">
        <v>0</v>
      </c>
      <c r="H26" s="2"/>
      <c r="I26" s="2">
        <v>0</v>
      </c>
      <c r="J26" s="2"/>
      <c r="K26" s="2">
        <v>0</v>
      </c>
      <c r="L26" s="2"/>
      <c r="M26" s="2">
        <v>0</v>
      </c>
      <c r="N26" s="2"/>
      <c r="O26" s="2">
        <v>0</v>
      </c>
      <c r="P26" s="2"/>
      <c r="Q26" s="2">
        <v>0</v>
      </c>
      <c r="R26" s="2"/>
      <c r="S26" s="2">
        <v>0</v>
      </c>
      <c r="T26" s="2"/>
    </row>
    <row r="27" spans="1:20" x14ac:dyDescent="0.25">
      <c r="A27" s="60" t="s">
        <v>33</v>
      </c>
      <c r="B27" s="3" t="s">
        <v>20</v>
      </c>
      <c r="C27" s="2">
        <v>508</v>
      </c>
      <c r="D27" s="2">
        <v>0</v>
      </c>
      <c r="E27" s="2">
        <v>0</v>
      </c>
      <c r="F27" s="2"/>
      <c r="G27" s="2">
        <v>363</v>
      </c>
      <c r="H27" s="2">
        <v>0</v>
      </c>
      <c r="I27" s="2">
        <v>0</v>
      </c>
      <c r="J27" s="2"/>
      <c r="K27" s="2">
        <v>0</v>
      </c>
      <c r="L27" s="2"/>
      <c r="M27" s="2">
        <v>402</v>
      </c>
      <c r="N27" s="2">
        <v>0</v>
      </c>
      <c r="O27" s="2">
        <v>0</v>
      </c>
      <c r="P27" s="2"/>
      <c r="Q27" s="2">
        <v>374</v>
      </c>
      <c r="R27" s="2">
        <v>0</v>
      </c>
      <c r="S27" s="2">
        <v>0</v>
      </c>
      <c r="T27" s="2"/>
    </row>
    <row r="28" spans="1:20" x14ac:dyDescent="0.25">
      <c r="A28" s="60"/>
      <c r="B28" s="3" t="s">
        <v>26</v>
      </c>
      <c r="C28" s="2">
        <v>257</v>
      </c>
      <c r="D28" s="2">
        <v>0</v>
      </c>
      <c r="E28" s="2">
        <v>0</v>
      </c>
      <c r="F28" s="2"/>
      <c r="G28" s="2">
        <v>122</v>
      </c>
      <c r="H28" s="2">
        <v>0</v>
      </c>
      <c r="I28" s="2">
        <v>108</v>
      </c>
      <c r="J28" s="2">
        <v>0</v>
      </c>
      <c r="K28" s="2">
        <v>157</v>
      </c>
      <c r="L28" s="2">
        <v>0</v>
      </c>
      <c r="M28" s="2">
        <v>158</v>
      </c>
      <c r="N28" s="2">
        <v>0</v>
      </c>
      <c r="O28" s="2">
        <v>146</v>
      </c>
      <c r="P28" s="2">
        <v>0</v>
      </c>
      <c r="Q28" s="2">
        <v>131</v>
      </c>
      <c r="R28" s="2">
        <v>0</v>
      </c>
      <c r="S28" s="2">
        <v>151</v>
      </c>
      <c r="T28" s="2">
        <v>0</v>
      </c>
    </row>
    <row r="30" spans="1:20" x14ac:dyDescent="0.25">
      <c r="A30" s="1" t="s">
        <v>56</v>
      </c>
      <c r="E30">
        <v>18</v>
      </c>
      <c r="F30">
        <v>18</v>
      </c>
    </row>
    <row r="31" spans="1:20" s="28" customFormat="1" x14ac:dyDescent="0.25">
      <c r="A31" s="27" t="s">
        <v>59</v>
      </c>
      <c r="K31" s="28">
        <v>1276</v>
      </c>
      <c r="L31" s="28">
        <v>600</v>
      </c>
    </row>
    <row r="32" spans="1:20" x14ac:dyDescent="0.25">
      <c r="A32" s="1" t="s">
        <v>62</v>
      </c>
      <c r="O32">
        <v>5</v>
      </c>
      <c r="P32">
        <v>8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4D056308EB0D48B3D2A0286B180AD0" ma:contentTypeVersion="2" ma:contentTypeDescription="Create a new document." ma:contentTypeScope="" ma:versionID="e4c77398e17c2f20a49ba0adeb5c8e01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5C981-A730-4991-8FDC-413A0EC17D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22ABED-3476-4BBB-87E2-31103FBFC39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62caa75-196a-4e38-861a-5b8d77e98c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B06DA6-49DE-4D6E-A098-A8CBFD983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NYS 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0x0101003B4D056308EB0D48B3D2A0286B180AD0</vt:lpwstr>
  </property>
</Properties>
</file>