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4" i="2" l="1"/>
  <c r="H183" i="2"/>
  <c r="H182" i="2"/>
  <c r="H181" i="2"/>
  <c r="H180" i="2"/>
  <c r="H179" i="2"/>
  <c r="H178" i="2"/>
  <c r="H177" i="2"/>
  <c r="H176" i="2"/>
  <c r="H175" i="2"/>
  <c r="H174" i="2"/>
  <c r="H173" i="2"/>
  <c r="H159" i="2"/>
  <c r="H158" i="2"/>
  <c r="H157" i="2"/>
  <c r="H123" i="2"/>
  <c r="H122" i="2"/>
  <c r="H121" i="2"/>
  <c r="H125" i="2"/>
  <c r="H189" i="2" l="1"/>
  <c r="H188" i="2"/>
  <c r="H187" i="2"/>
  <c r="H186" i="2"/>
  <c r="H185" i="2"/>
  <c r="H172" i="2"/>
  <c r="H171" i="2"/>
  <c r="H170" i="2"/>
  <c r="D144" i="2" l="1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H251" i="2" l="1"/>
  <c r="H250" i="2"/>
  <c r="H247" i="2"/>
  <c r="H246" i="2"/>
  <c r="H243" i="2"/>
  <c r="H242" i="2"/>
  <c r="H241" i="2"/>
  <c r="H240" i="2"/>
  <c r="H239" i="2"/>
  <c r="H238" i="2"/>
  <c r="H235" i="2"/>
  <c r="H234" i="2"/>
  <c r="H232" i="2"/>
  <c r="H230" i="2"/>
  <c r="H237" i="2"/>
  <c r="H233" i="2"/>
  <c r="H236" i="2"/>
  <c r="H63" i="2"/>
  <c r="H231" i="2"/>
  <c r="H244" i="2"/>
  <c r="H245" i="2"/>
  <c r="H248" i="2"/>
  <c r="H249" i="2"/>
  <c r="H252" i="2"/>
  <c r="H64" i="2"/>
  <c r="H65" i="2"/>
  <c r="H66" i="2"/>
  <c r="H67" i="2"/>
  <c r="H68" i="2"/>
  <c r="H69" i="2"/>
  <c r="H70" i="2"/>
  <c r="H71" i="2"/>
  <c r="H72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3" i="2"/>
  <c r="H34" i="2"/>
  <c r="H51" i="2"/>
  <c r="H52" i="2"/>
  <c r="H53" i="2"/>
  <c r="H54" i="2"/>
  <c r="H55" i="2"/>
  <c r="H56" i="2"/>
  <c r="H57" i="2"/>
  <c r="H58" i="2"/>
  <c r="H59" i="2"/>
  <c r="H60" i="2"/>
  <c r="H61" i="2"/>
  <c r="H62" i="2"/>
  <c r="H73" i="2"/>
  <c r="H74" i="2"/>
  <c r="H75" i="2"/>
  <c r="H76" i="2"/>
  <c r="H77" i="2"/>
  <c r="H78" i="2"/>
  <c r="H79" i="2"/>
  <c r="H80" i="2"/>
  <c r="H81" i="2"/>
  <c r="H82" i="2"/>
  <c r="H30" i="2" l="1"/>
  <c r="H28" i="2"/>
  <c r="H26" i="2"/>
  <c r="H24" i="2"/>
  <c r="H22" i="2"/>
  <c r="H23" i="2"/>
  <c r="H25" i="2"/>
  <c r="H27" i="2"/>
  <c r="H21" i="2"/>
  <c r="H29" i="2"/>
  <c r="H200" i="2"/>
  <c r="H201" i="2"/>
  <c r="H31" i="2"/>
  <c r="H32" i="2"/>
  <c r="H168" i="2" l="1"/>
  <c r="H197" i="2" l="1"/>
  <c r="H195" i="2"/>
  <c r="H194" i="2"/>
  <c r="H193" i="2"/>
  <c r="H192" i="2"/>
  <c r="H191" i="2"/>
  <c r="H190" i="2"/>
  <c r="H169" i="2"/>
  <c r="H84" i="2" l="1"/>
  <c r="H83" i="2"/>
  <c r="H92" i="2"/>
  <c r="H91" i="2"/>
  <c r="H90" i="2"/>
  <c r="H89" i="2"/>
  <c r="H88" i="2"/>
  <c r="H87" i="2"/>
  <c r="H98" i="2"/>
  <c r="H97" i="2"/>
  <c r="H96" i="2"/>
  <c r="H108" i="2"/>
  <c r="H107" i="2"/>
  <c r="H106" i="2"/>
  <c r="H105" i="2"/>
  <c r="H104" i="2"/>
  <c r="H103" i="2"/>
  <c r="H116" i="2"/>
  <c r="H115" i="2"/>
  <c r="H114" i="2"/>
  <c r="H113" i="2"/>
  <c r="H112" i="2"/>
  <c r="H111" i="2"/>
  <c r="H128" i="2"/>
  <c r="H127" i="2"/>
  <c r="H126" i="2"/>
  <c r="H124" i="2"/>
  <c r="H120" i="2"/>
  <c r="H119" i="2"/>
  <c r="H136" i="2"/>
  <c r="H135" i="2"/>
  <c r="H134" i="2"/>
  <c r="H133" i="2"/>
  <c r="H132" i="2"/>
  <c r="H131" i="2"/>
  <c r="H144" i="2"/>
  <c r="H143" i="2"/>
  <c r="H142" i="2"/>
  <c r="H141" i="2"/>
  <c r="H140" i="2"/>
  <c r="H139" i="2"/>
  <c r="H152" i="2"/>
  <c r="H151" i="2"/>
  <c r="H150" i="2"/>
  <c r="H149" i="2"/>
  <c r="H148" i="2"/>
  <c r="H147" i="2"/>
  <c r="H163" i="2"/>
  <c r="H162" i="2"/>
  <c r="H161" i="2"/>
  <c r="H160" i="2"/>
  <c r="H202" i="2"/>
  <c r="H199" i="2"/>
  <c r="H198" i="2"/>
  <c r="H196" i="2"/>
  <c r="H167" i="2"/>
  <c r="H166" i="2"/>
  <c r="H210" i="2"/>
  <c r="H209" i="2"/>
  <c r="H208" i="2"/>
  <c r="H207" i="2"/>
  <c r="H206" i="2"/>
  <c r="H205" i="2"/>
  <c r="H218" i="2"/>
  <c r="H217" i="2"/>
  <c r="H216" i="2"/>
  <c r="H215" i="2"/>
  <c r="H214" i="2"/>
  <c r="H213" i="2"/>
  <c r="H226" i="2"/>
  <c r="H225" i="2"/>
  <c r="H224" i="2"/>
  <c r="H223" i="2"/>
  <c r="H222" i="2"/>
  <c r="H221" i="2"/>
  <c r="H257" i="2"/>
  <c r="H256" i="2"/>
  <c r="H255" i="2"/>
  <c r="H254" i="2"/>
  <c r="H253" i="2"/>
  <c r="H229" i="2"/>
  <c r="H265" i="2"/>
  <c r="H264" i="2"/>
  <c r="H263" i="2"/>
  <c r="H262" i="2"/>
  <c r="H261" i="2"/>
  <c r="H260" i="2"/>
  <c r="H273" i="2"/>
  <c r="H272" i="2"/>
  <c r="H271" i="2"/>
  <c r="H270" i="2"/>
  <c r="H269" i="2"/>
  <c r="H268" i="2"/>
  <c r="H280" i="2"/>
  <c r="H279" i="2"/>
  <c r="H278" i="2"/>
  <c r="H277" i="2"/>
  <c r="H276" i="2"/>
  <c r="H281" i="2"/>
  <c r="G283" i="2"/>
  <c r="D23" i="1" s="1"/>
  <c r="H23" i="1" s="1"/>
  <c r="F283" i="2"/>
  <c r="C23" i="1" s="1"/>
  <c r="G23" i="1" s="1"/>
  <c r="G275" i="2"/>
  <c r="D22" i="1" s="1"/>
  <c r="H22" i="1" s="1"/>
  <c r="F275" i="2"/>
  <c r="C22" i="1" s="1"/>
  <c r="G22" i="1" s="1"/>
  <c r="G267" i="2"/>
  <c r="D21" i="1" s="1"/>
  <c r="H21" i="1" s="1"/>
  <c r="F267" i="2"/>
  <c r="G259" i="2"/>
  <c r="D20" i="1" s="1"/>
  <c r="F259" i="2"/>
  <c r="C20" i="1" s="1"/>
  <c r="G228" i="2"/>
  <c r="D18" i="1" s="1"/>
  <c r="H18" i="1" s="1"/>
  <c r="F228" i="2"/>
  <c r="C18" i="1" s="1"/>
  <c r="G220" i="2"/>
  <c r="D17" i="1" s="1"/>
  <c r="H17" i="1" s="1"/>
  <c r="F220" i="2"/>
  <c r="C17" i="1" s="1"/>
  <c r="G17" i="1" s="1"/>
  <c r="G212" i="2"/>
  <c r="D16" i="1" s="1"/>
  <c r="H16" i="1" s="1"/>
  <c r="F212" i="2"/>
  <c r="G204" i="2"/>
  <c r="D15" i="1" s="1"/>
  <c r="F204" i="2"/>
  <c r="C15" i="1" s="1"/>
  <c r="G154" i="2"/>
  <c r="D13" i="1" s="1"/>
  <c r="H13" i="1" s="1"/>
  <c r="F154" i="2"/>
  <c r="C13" i="1"/>
  <c r="G13" i="1" s="1"/>
  <c r="G146" i="2"/>
  <c r="F146" i="2"/>
  <c r="G138" i="2"/>
  <c r="F138" i="2"/>
  <c r="C11" i="1" s="1"/>
  <c r="G130" i="2"/>
  <c r="D10" i="1" s="1"/>
  <c r="F130" i="2"/>
  <c r="C10" i="1" s="1"/>
  <c r="G118" i="2"/>
  <c r="D9" i="1" s="1"/>
  <c r="H9" i="1" s="1"/>
  <c r="F118" i="2"/>
  <c r="C9" i="1" s="1"/>
  <c r="G110" i="2"/>
  <c r="D8" i="1" s="1"/>
  <c r="H8" i="1" s="1"/>
  <c r="F110" i="2"/>
  <c r="C8" i="1" s="1"/>
  <c r="G8" i="1" s="1"/>
  <c r="G94" i="2"/>
  <c r="F94" i="2"/>
  <c r="C6" i="1" s="1"/>
  <c r="D12" i="1"/>
  <c r="D11" i="1"/>
  <c r="D6" i="1"/>
  <c r="H6" i="1" s="1"/>
  <c r="C21" i="1"/>
  <c r="G21" i="1" s="1"/>
  <c r="C16" i="1"/>
  <c r="G16" i="1" s="1"/>
  <c r="C12" i="1"/>
  <c r="E19" i="1"/>
  <c r="H267" i="2" l="1"/>
  <c r="H283" i="2"/>
  <c r="H275" i="2"/>
  <c r="H220" i="2"/>
  <c r="H228" i="2"/>
  <c r="H212" i="2"/>
  <c r="H259" i="2"/>
  <c r="E16" i="1"/>
  <c r="I16" i="1" s="1"/>
  <c r="H154" i="2"/>
  <c r="E20" i="1"/>
  <c r="E6" i="1"/>
  <c r="I6" i="1" s="1"/>
  <c r="E13" i="1"/>
  <c r="I13" i="1" s="1"/>
  <c r="E12" i="1"/>
  <c r="E8" i="1"/>
  <c r="I8" i="1" s="1"/>
  <c r="E11" i="1"/>
  <c r="E9" i="1"/>
  <c r="I9" i="1" s="1"/>
  <c r="H138" i="2"/>
  <c r="H118" i="2"/>
  <c r="E18" i="1"/>
  <c r="I18" i="1" s="1"/>
  <c r="E21" i="1"/>
  <c r="I21" i="1" s="1"/>
  <c r="E15" i="1"/>
  <c r="G9" i="1"/>
  <c r="H146" i="2"/>
  <c r="H204" i="2"/>
  <c r="H110" i="2"/>
  <c r="H94" i="2"/>
  <c r="G6" i="1"/>
  <c r="G18" i="1"/>
  <c r="E22" i="1"/>
  <c r="I22" i="1" s="1"/>
  <c r="E17" i="1"/>
  <c r="I17" i="1" s="1"/>
  <c r="E23" i="1"/>
  <c r="I23" i="1" s="1"/>
  <c r="H130" i="2"/>
  <c r="E10" i="1"/>
  <c r="G11" i="1" l="1"/>
  <c r="H11" i="1"/>
  <c r="G20" i="1"/>
  <c r="H20" i="1"/>
  <c r="I11" i="1" l="1"/>
  <c r="I20" i="1"/>
  <c r="H6" i="2"/>
  <c r="H14" i="2"/>
  <c r="H19" i="2"/>
  <c r="F86" i="2"/>
  <c r="C5" i="1" s="1"/>
  <c r="H5" i="2"/>
  <c r="G86" i="2"/>
  <c r="D5" i="1" s="1"/>
  <c r="H10" i="2"/>
  <c r="H8" i="2"/>
  <c r="H16" i="2"/>
  <c r="H18" i="2"/>
  <c r="H7" i="2"/>
  <c r="H9" i="2"/>
  <c r="H13" i="2"/>
  <c r="H15" i="2"/>
  <c r="H17" i="2"/>
  <c r="H12" i="2"/>
  <c r="H20" i="2"/>
  <c r="H11" i="2"/>
  <c r="E5" i="1" l="1"/>
  <c r="H86" i="2"/>
  <c r="F102" i="2"/>
  <c r="C7" i="1"/>
  <c r="H95" i="2"/>
  <c r="H102" i="2" s="1"/>
  <c r="G102" i="2"/>
  <c r="D7" i="1" s="1"/>
  <c r="E7" i="1" l="1"/>
  <c r="H156" i="2" l="1"/>
  <c r="F165" i="2"/>
  <c r="C14" i="1" s="1"/>
  <c r="H155" i="2"/>
  <c r="G165" i="2"/>
  <c r="D14" i="1" s="1"/>
  <c r="H165" i="2" l="1"/>
  <c r="C24" i="1"/>
  <c r="G15" i="1" s="1"/>
  <c r="E14" i="1"/>
  <c r="D24" i="1"/>
  <c r="H15" i="1" s="1"/>
  <c r="H19" i="1" l="1"/>
  <c r="H10" i="1"/>
  <c r="G19" i="1"/>
  <c r="G10" i="1"/>
  <c r="H14" i="1"/>
  <c r="E24" i="1"/>
  <c r="I15" i="1" s="1"/>
  <c r="G12" i="1"/>
  <c r="G7" i="1"/>
  <c r="G5" i="1"/>
  <c r="H5" i="1"/>
  <c r="H7" i="1"/>
  <c r="H12" i="1"/>
  <c r="G14" i="1"/>
  <c r="I19" i="1" l="1"/>
  <c r="I10" i="1"/>
  <c r="H24" i="1"/>
  <c r="I7" i="1"/>
  <c r="I12" i="1"/>
  <c r="I5" i="1"/>
  <c r="G24" i="1"/>
  <c r="I14" i="1"/>
  <c r="I24" i="1" l="1"/>
</calcChain>
</file>

<file path=xl/sharedStrings.xml><?xml version="1.0" encoding="utf-8"?>
<sst xmlns="http://schemas.openxmlformats.org/spreadsheetml/2006/main" count="398" uniqueCount="156">
  <si>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</si>
  <si>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</si>
  <si>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</si>
  <si>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</si>
  <si>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</si>
  <si>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</si>
  <si>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</si>
  <si>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</si>
  <si>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</si>
  <si>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</si>
  <si>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</si>
  <si>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</si>
  <si>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</si>
  <si>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</si>
  <si>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</si>
  <si>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</si>
  <si>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</si>
  <si>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</si>
  <si>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</si>
  <si>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</si>
  <si>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</si>
  <si>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</si>
  <si>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</si>
  <si>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</si>
  <si>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</si>
  <si>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</si>
  <si>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</si>
  <si>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</si>
  <si>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</si>
  <si>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</si>
  <si>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</si>
  <si>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</si>
  <si>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</si>
  <si>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</si>
  <si>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</si>
  <si>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</si>
  <si>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</si>
  <si>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</si>
  <si>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</si>
  <si>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</si>
  <si>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</si>
  <si>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</si>
  <si>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</si>
  <si>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</si>
  <si>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</si>
  <si>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</si>
  <si>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</si>
  <si>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</si>
  <si>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</si>
  <si>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</si>
  <si>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2.b.iv.</t>
  </si>
  <si>
    <t>2.b.ix.</t>
  </si>
  <si>
    <t>2.b.vii.</t>
  </si>
  <si>
    <t>2.d.i.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</si>
  <si>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</si>
  <si>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</si>
  <si>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</si>
  <si>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</si>
  <si>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</si>
  <si>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</si>
  <si>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</si>
  <si>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</si>
  <si>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</si>
  <si>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</si>
  <si>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</si>
  <si>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Yes</t>
  </si>
  <si>
    <t>No</t>
  </si>
  <si>
    <t>Uncategorized</t>
  </si>
  <si>
    <t>All Other:: Clinic</t>
  </si>
  <si>
    <t>All Other:: Case Management / Health Home:: Mental Health:: Substance Abuse</t>
  </si>
  <si>
    <t>FAMILY SERVICE LEAGUE, INC.</t>
  </si>
  <si>
    <t>All Other:: Mental Health</t>
  </si>
  <si>
    <t>FEDERATION OF ORGANIZATIONS FOR THE NY STATE MENTALLY DISABLED INC</t>
  </si>
  <si>
    <t>JOHN T. MATHER MEMORIAL HOSPITAL</t>
  </si>
  <si>
    <t>All Other:: Nursing Home</t>
  </si>
  <si>
    <t>CARILLON NURSING AND REHABILITATION CENTER LLC</t>
  </si>
  <si>
    <t>OZONE ACQUISITION,LLC</t>
  </si>
  <si>
    <t>CBO</t>
  </si>
  <si>
    <t>All Other:: Practitioner - Primary Care Provider (PCP)</t>
  </si>
  <si>
    <t>All Other:: Clinic:: Hospital:: Mental Health</t>
  </si>
  <si>
    <t>WOLETSKY IRA</t>
  </si>
  <si>
    <t>GUNDUZ SUSAN</t>
  </si>
  <si>
    <t>THE ROSALIND AND JOSEPH GURWIN JEWISH GERIATRIC CENTER OF LONG ISLAND</t>
  </si>
  <si>
    <t>SOUTHSIDE HOSPITAL</t>
  </si>
  <si>
    <t>RAKOWSKA URSZULA DR.</t>
  </si>
  <si>
    <t>BELLHAVEN MANAGEMENT LLC</t>
  </si>
  <si>
    <t>JOPAL AT ST. JAMES LLC</t>
  </si>
  <si>
    <t>Case Management / Health Home:: Mental Health</t>
  </si>
  <si>
    <t>ASSOCIATION FOR MENTAL HEALTH AND WELLNESS</t>
  </si>
  <si>
    <t>ST. JAMES OPERATING LLC</t>
  </si>
  <si>
    <t>All Other:: Clinic:: Hospital:: Mental Health:: Substance Abuse</t>
  </si>
  <si>
    <t>PLATNIK BRUCE DR.</t>
  </si>
  <si>
    <t>ST. JOHNLAND NURSING CENTER, INC.</t>
  </si>
  <si>
    <t>BROOKHAVEN HEALTH CARE FACILITY</t>
  </si>
  <si>
    <t>CEBELENSKI ROSANNE MS.</t>
  </si>
  <si>
    <t>UNIVERSITY HOSPITAL AT STONY BROOK</t>
  </si>
  <si>
    <t>All Other:: Mental Health:: Substance Abuse</t>
  </si>
  <si>
    <t>PLANNED PARENTHOOD HUDSON PECONIC INC.</t>
  </si>
  <si>
    <t>MARQUIS BELINDA DR.</t>
  </si>
  <si>
    <t>ISLAND REHABILITATION AND NURSING CENTER INC.</t>
  </si>
  <si>
    <t>Momentum At South Bay for Rehab and Nursing</t>
  </si>
  <si>
    <t>SUFFOLK FIRST MEDICAL, P.C.</t>
  </si>
  <si>
    <t>HILAIRE FARM SKILLED LIVING &amp; REHABILITATION CENTER, LLC</t>
  </si>
  <si>
    <t>ANCONA KEITH</t>
  </si>
  <si>
    <t>AVALON GARDENS REHAB AND HEALTH CARE CENTER</t>
  </si>
  <si>
    <t>OAKWOOD OPERATING CO, LLC</t>
  </si>
  <si>
    <t>OMRDD/ADELANTE INC MSC LI</t>
  </si>
  <si>
    <t>SUFFOLK CENTER RECEIVER LLC</t>
  </si>
  <si>
    <t>SANCHEZ DAVID DR.</t>
  </si>
  <si>
    <t>QURESHI MUHAMMAD FAROOQ DR.</t>
  </si>
  <si>
    <t>CAREFIRST FAMILY MEDICAL PC</t>
  </si>
  <si>
    <t>ROGU GEORGE</t>
  </si>
  <si>
    <t>Retired Senior Volunteer Program - RSVP</t>
  </si>
  <si>
    <t>RIVERHEAD CARE CENTER, LLC</t>
  </si>
  <si>
    <t>ROSS ACQUISITION LLC</t>
  </si>
  <si>
    <t>SMITHTOWN HEALTH CARE MANAGEMENT</t>
  </si>
  <si>
    <t>SKILLS UNLIMITED, INC.</t>
  </si>
  <si>
    <t>EAST END HEALTHCARE INC</t>
  </si>
  <si>
    <t>WHITE OAKS REHABILITATION AND NURSING CENTER</t>
  </si>
  <si>
    <t>NESCONSET ACQUISITION, LLC</t>
  </si>
  <si>
    <t>MMR CARE CORPORATION</t>
  </si>
  <si>
    <t>APUN SHEENA</t>
  </si>
  <si>
    <t>PANZER ARNOLD DR.</t>
  </si>
  <si>
    <t>STATE OF NEW YORK COMPTROLLERS OFFICE</t>
  </si>
  <si>
    <t>DULCE M. ALMANZAR, M.D., PC</t>
  </si>
  <si>
    <t>MARIA REGINA RESIDENCE, INC.</t>
  </si>
  <si>
    <t>CONSTANT MIREILLE DR.</t>
  </si>
  <si>
    <t>STONY BROOK CHILDREN'S SERVICE, UNIVERSITY FACULTY PRACTICE CORPORATIO</t>
  </si>
  <si>
    <t>All Other:: Case Management / Health Home:: Clinic:: Substance Abuse</t>
  </si>
  <si>
    <t>HUDSON RIVER HEALTHCARE, INC.</t>
  </si>
  <si>
    <t>BRUNSWICK HOSPITAL CENTER, INC</t>
  </si>
  <si>
    <t>BALOT BARRY</t>
  </si>
  <si>
    <t>ESPINOZA JUAN DR.</t>
  </si>
  <si>
    <t>CAMACHO ALICIA DR.</t>
  </si>
  <si>
    <t>All Other:: Clinic:: Hospital:: Pharmacy</t>
  </si>
  <si>
    <t>GOOD SAMARITAN HOSPITAL MEDICAL CENTER</t>
  </si>
  <si>
    <t>PSCH. INC</t>
  </si>
  <si>
    <t>ECONOMIC OPPORTUNITY COUNCIL OF SUFFOLK, INC.</t>
  </si>
  <si>
    <t>AZAZ MOHAMMED</t>
  </si>
  <si>
    <t>JBG HOLDING COMPANY LLC</t>
  </si>
  <si>
    <t>KHAN NIKHAT DR.</t>
  </si>
  <si>
    <t>PECONIC LANDING AT SOUTHOLD INC</t>
  </si>
  <si>
    <t>CHAUDRY AZIZ DR.</t>
  </si>
  <si>
    <t>DICANIO GARY</t>
  </si>
  <si>
    <t>SUNRISE MANOR NURSING HOME, INC.</t>
  </si>
  <si>
    <t>AMB MEDICAL SERVICES, P.C.</t>
  </si>
  <si>
    <t>Mental Health:: Substance Abuse</t>
  </si>
  <si>
    <t>All Other:: Clinic:: Home and Community Based Services:: Hospital:: Mental Health</t>
  </si>
  <si>
    <t>LISH INC</t>
  </si>
  <si>
    <t>DY3, Q2 Funds Flow  Update</t>
  </si>
  <si>
    <t>Quarterly Funds Flow Updates - DY3, Q2</t>
  </si>
  <si>
    <t>PPS Funds Flow Summary by Partner Type - DY3, Q2 (IPP Module 1.4 and Module 1.10)</t>
  </si>
  <si>
    <t>Quarterly Funds Flow Update - DY3, Q2</t>
  </si>
  <si>
    <t>LONG ISLAND CARES INC</t>
  </si>
  <si>
    <t>LI GREENMARKET INC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</si>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</sst>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1" xfId="0" applyNumberFormat="1" applyBorder="1"/>
    <xf numFmtId="44" fontId="0" fillId="0" borderId="0" xfId="1" applyFont="1"/>
    <xf numFmtId="0" fontId="0" fillId="0" borderId="1" xfId="0" applyFill="1" applyBorder="1"/>
    <xf numFmtId="3" fontId="0" fillId="0" borderId="0" xfId="0" applyNumberFormat="1" applyFill="1"/>
    <xf numFmtId="0" fontId="0" fillId="0" borderId="0" xfId="0" applyFill="1" applyBorder="1"/>
    <xf numFmtId="44" fontId="0" fillId="0" borderId="1" xfId="1" applyNumberFormat="1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23" sqref="L23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151</v>
      </c>
    </row>
    <row r="3" spans="1:9" x14ac:dyDescent="0.25">
      <c r="A3" s="30" t="s">
        <v>0</v>
      </c>
      <c r="B3" s="8"/>
      <c r="C3" s="29" t="s">
        <v>152</v>
      </c>
      <c r="D3" s="29"/>
      <c r="E3" s="29"/>
      <c r="F3" s="29"/>
      <c r="G3" s="29"/>
      <c r="H3" s="29"/>
      <c r="I3" s="29"/>
    </row>
    <row r="4" spans="1:9" ht="60" x14ac:dyDescent="0.25">
      <c r="A4" s="30"/>
      <c r="B4" s="8"/>
      <c r="C4" s="20" t="s">
        <v>1</v>
      </c>
      <c r="D4" s="20" t="s">
        <v>2</v>
      </c>
      <c r="E4" s="20" t="s">
        <v>3</v>
      </c>
      <c r="F4" s="8"/>
      <c r="G4" s="20" t="s">
        <v>4</v>
      </c>
      <c r="H4" s="20" t="s">
        <v>5</v>
      </c>
      <c r="I4" s="20" t="s">
        <v>6</v>
      </c>
    </row>
    <row r="5" spans="1:9" x14ac:dyDescent="0.25">
      <c r="A5" s="2" t="s">
        <v>7</v>
      </c>
      <c r="B5" s="8"/>
      <c r="C5" s="4">
        <f>'Funds Flow - Partner Detail'!F86</f>
        <v>490952.27140083304</v>
      </c>
      <c r="D5" s="4">
        <f>'Funds Flow - Partner Detail'!G86</f>
        <v>300018.1885991671</v>
      </c>
      <c r="E5" s="4">
        <f>C5+D5</f>
        <v>790970.4600000002</v>
      </c>
      <c r="F5" s="8"/>
      <c r="G5" s="5">
        <f t="shared" ref="G5:G23" si="0">IF(C5&gt;0,C5/$C$24,0)</f>
        <v>9.9125768826682073E-2</v>
      </c>
      <c r="H5" s="5">
        <f t="shared" ref="H5:H23" si="1">IF(D5&gt;0,D5/$D$24,0)</f>
        <v>9.9125768729809452E-2</v>
      </c>
      <c r="I5" s="5">
        <f t="shared" ref="I5:I23" si="2">IF(E5&gt;0,E5/$E$24,0)</f>
        <v>9.912576878993791E-2</v>
      </c>
    </row>
    <row r="6" spans="1:9" x14ac:dyDescent="0.25">
      <c r="A6" s="2" t="s">
        <v>8</v>
      </c>
      <c r="B6" s="8"/>
      <c r="C6" s="4">
        <f>'Funds Flow - Partner Detail'!F94</f>
        <v>0</v>
      </c>
      <c r="D6" s="4">
        <f>'Funds Flow - Partner Detail'!G94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9</v>
      </c>
      <c r="B7" s="8"/>
      <c r="C7" s="4">
        <f>'Funds Flow - Partner Detail'!F102</f>
        <v>3377691.0634650802</v>
      </c>
      <c r="D7" s="4">
        <f>'Funds Flow - Partner Detail'!G102</f>
        <v>2064088.1273793548</v>
      </c>
      <c r="E7" s="4">
        <f t="shared" si="3"/>
        <v>5441779.1908444352</v>
      </c>
      <c r="F7" s="8"/>
      <c r="G7" s="5">
        <f t="shared" si="0"/>
        <v>0.68197306139282965</v>
      </c>
      <c r="H7" s="5">
        <f t="shared" si="1"/>
        <v>0.68197306072635688</v>
      </c>
      <c r="I7" s="5">
        <f t="shared" si="2"/>
        <v>0.68197306114003398</v>
      </c>
    </row>
    <row r="8" spans="1:9" x14ac:dyDescent="0.25">
      <c r="A8" s="2" t="s">
        <v>10</v>
      </c>
      <c r="B8" s="8"/>
      <c r="C8" s="4">
        <f>'Funds Flow - Partner Detail'!F110</f>
        <v>0</v>
      </c>
      <c r="D8" s="4">
        <f>'Funds Flow - Partner Detail'!G110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11</v>
      </c>
      <c r="B9" s="8"/>
      <c r="C9" s="4">
        <f>'Funds Flow - Partner Detail'!F118</f>
        <v>0</v>
      </c>
      <c r="D9" s="4">
        <f>'Funds Flow - Partner Detail'!G118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12</v>
      </c>
      <c r="B10" s="8"/>
      <c r="C10" s="4">
        <f>'Funds Flow - Partner Detail'!F130</f>
        <v>265764.72325827909</v>
      </c>
      <c r="D10" s="4">
        <f>'Funds Flow - Partner Detail'!G130</f>
        <v>162407.33674172091</v>
      </c>
      <c r="E10" s="4">
        <f t="shared" si="3"/>
        <v>428172.06</v>
      </c>
      <c r="F10" s="8"/>
      <c r="G10" s="5">
        <f t="shared" si="0"/>
        <v>5.3659253769861692E-2</v>
      </c>
      <c r="H10" s="5">
        <f t="shared" si="1"/>
        <v>5.3659253717422133E-2</v>
      </c>
      <c r="I10" s="5">
        <f t="shared" si="2"/>
        <v>5.3659253749971159E-2</v>
      </c>
    </row>
    <row r="11" spans="1:9" x14ac:dyDescent="0.25">
      <c r="A11" s="2" t="s">
        <v>13</v>
      </c>
      <c r="B11" s="8"/>
      <c r="C11" s="4">
        <f>'Funds Flow - Partner Detail'!F138</f>
        <v>0</v>
      </c>
      <c r="D11" s="4">
        <f>'Funds Flow - Partner Detail'!G138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14</v>
      </c>
      <c r="B12" s="8"/>
      <c r="C12" s="4">
        <f>'Funds Flow - Partner Detail'!F146</f>
        <v>12413.921789211519</v>
      </c>
      <c r="D12" s="4">
        <f>'Funds Flow - Partner Detail'!G146</f>
        <v>7586.0782107884806</v>
      </c>
      <c r="E12" s="4">
        <f t="shared" si="3"/>
        <v>20000</v>
      </c>
      <c r="F12" s="8"/>
      <c r="G12" s="5">
        <f t="shared" si="0"/>
        <v>2.5064341549918831E-3</v>
      </c>
      <c r="H12" s="5">
        <f t="shared" si="1"/>
        <v>2.5064341525424206E-3</v>
      </c>
      <c r="I12" s="5">
        <f t="shared" si="2"/>
        <v>2.5064341540627926E-3</v>
      </c>
    </row>
    <row r="13" spans="1:9" x14ac:dyDescent="0.25">
      <c r="A13" s="2" t="s">
        <v>15</v>
      </c>
      <c r="B13" s="8"/>
      <c r="C13" s="4">
        <f>'Funds Flow - Partner Detail'!F154</f>
        <v>0</v>
      </c>
      <c r="D13" s="4">
        <f>'Funds Flow - Partner Detail'!G154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8"/>
      <c r="C14" s="4">
        <f>'Funds Flow - Partner Detail'!F165</f>
        <v>192990.73231348497</v>
      </c>
      <c r="D14" s="4">
        <f>'Funds Flow - Partner Detail'!G165</f>
        <v>117935.55768651502</v>
      </c>
      <c r="E14" s="4">
        <f t="shared" si="3"/>
        <v>310926.28999999998</v>
      </c>
      <c r="F14" s="8"/>
      <c r="G14" s="5">
        <f t="shared" si="0"/>
        <v>3.8965813647045558E-2</v>
      </c>
      <c r="H14" s="5">
        <f t="shared" si="1"/>
        <v>3.8965813608965449E-2</v>
      </c>
      <c r="I14" s="5">
        <f t="shared" si="2"/>
        <v>3.8965813632601619E-2</v>
      </c>
    </row>
    <row r="15" spans="1:9" x14ac:dyDescent="0.25">
      <c r="A15" s="2" t="s">
        <v>17</v>
      </c>
      <c r="B15" s="8"/>
      <c r="C15" s="4">
        <f>'Funds Flow - Partner Detail'!F204</f>
        <v>74613.014146491492</v>
      </c>
      <c r="D15" s="4">
        <f>'Funds Flow - Partner Detail'!G204</f>
        <v>45595.595853508501</v>
      </c>
      <c r="E15" s="4">
        <f t="shared" si="3"/>
        <v>120208.60999999999</v>
      </c>
      <c r="F15" s="8"/>
      <c r="G15" s="5">
        <f t="shared" si="0"/>
        <v>1.5064748291404943E-2</v>
      </c>
      <c r="H15" s="5">
        <f t="shared" si="1"/>
        <v>1.5064748276682614E-2</v>
      </c>
      <c r="I15" s="5">
        <f t="shared" si="2"/>
        <v>1.5064748285820705E-2</v>
      </c>
    </row>
    <row r="16" spans="1:9" x14ac:dyDescent="0.25">
      <c r="A16" s="2" t="s">
        <v>18</v>
      </c>
      <c r="B16" s="8"/>
      <c r="C16" s="4">
        <f>'Funds Flow - Partner Detail'!F212</f>
        <v>0</v>
      </c>
      <c r="D16" s="4">
        <f>'Funds Flow - Partner Detail'!G212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19</v>
      </c>
      <c r="B17" s="8"/>
      <c r="C17" s="4">
        <f>'Funds Flow - Partner Detail'!F220</f>
        <v>0</v>
      </c>
      <c r="D17" s="4">
        <f>'Funds Flow - Partner Detail'!G220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20</v>
      </c>
      <c r="B18" s="8"/>
      <c r="C18" s="4">
        <f>'Funds Flow - Partner Detail'!F228</f>
        <v>0</v>
      </c>
      <c r="D18" s="4">
        <f>'Funds Flow - Partner Detail'!G228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21</v>
      </c>
      <c r="B19" s="8"/>
      <c r="C19" s="4">
        <v>538396.1</v>
      </c>
      <c r="D19" s="4">
        <v>329010.84999999998</v>
      </c>
      <c r="E19" s="4">
        <f t="shared" si="3"/>
        <v>867406.95</v>
      </c>
      <c r="F19" s="8"/>
      <c r="G19" s="5">
        <f t="shared" si="0"/>
        <v>0.10870491991718413</v>
      </c>
      <c r="H19" s="5">
        <f t="shared" si="1"/>
        <v>0.10870492078822105</v>
      </c>
      <c r="I19" s="5">
        <f t="shared" si="2"/>
        <v>0.10870492024757183</v>
      </c>
    </row>
    <row r="20" spans="1:9" x14ac:dyDescent="0.25">
      <c r="A20" s="2" t="s">
        <v>22</v>
      </c>
      <c r="B20" s="8"/>
      <c r="C20" s="4">
        <f>'Funds Flow - Partner Detail'!F259</f>
        <v>0</v>
      </c>
      <c r="D20" s="4">
        <f>'Funds Flow - Partner Detail'!G259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8"/>
      <c r="C21" s="4">
        <f>'Funds Flow - Partner Detail'!F267</f>
        <v>0</v>
      </c>
      <c r="D21" s="4">
        <f>'Funds Flow - Partner Detail'!G267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23</v>
      </c>
      <c r="B22" s="8"/>
      <c r="C22" s="4">
        <f>'Funds Flow - Partner Detail'!F275</f>
        <v>0</v>
      </c>
      <c r="D22" s="4">
        <f>'Funds Flow - Partner Detail'!G275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23</v>
      </c>
      <c r="B23" s="8"/>
      <c r="C23" s="4">
        <f>'Funds Flow - Partner Detail'!F283</f>
        <v>0</v>
      </c>
      <c r="D23" s="4">
        <f>'Funds Flow - Partner Detail'!G283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24</v>
      </c>
      <c r="B24" s="8"/>
      <c r="C24" s="6">
        <f>SUM(C5:C23)</f>
        <v>4952821.8263733806</v>
      </c>
      <c r="D24" s="6">
        <f t="shared" ref="D24:E24" si="5">SUM(D5:D23)</f>
        <v>3026641.7344710547</v>
      </c>
      <c r="E24" s="6">
        <f t="shared" si="5"/>
        <v>7979463.5608444354</v>
      </c>
      <c r="F24" s="8"/>
      <c r="G24" s="7">
        <f>SUM(G5:G23)</f>
        <v>0.99999999999999989</v>
      </c>
      <c r="H24" s="7">
        <f t="shared" ref="H24:I24" si="6">SUM(H5:H23)</f>
        <v>0.99999999999999989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workbookViewId="0">
      <pane xSplit="1" ySplit="4" topLeftCell="B179" activePane="bottomRight" state="frozen"/>
      <selection pane="topRight" activeCell="B1" sqref="B1"/>
      <selection pane="bottomLeft" activeCell="A5" sqref="A5"/>
      <selection pane="bottomRight" activeCell="B179" sqref="B179"/>
    </sheetView>
  </sheetViews>
  <sheetFormatPr defaultRowHeight="15" x14ac:dyDescent="0.25"/>
  <cols>
    <col min="1" max="1" width="32" bestFit="1" customWidth="1"/>
    <col min="2" max="2" width="66.5703125" bestFit="1" customWidth="1"/>
    <col min="3" max="3" width="9.140625" bestFit="1" customWidth="1"/>
    <col min="4" max="4" width="73" bestFit="1" customWidth="1"/>
    <col min="5" max="5" width="1.28515625" customWidth="1"/>
    <col min="6" max="8" width="14.28515625" bestFit="1" customWidth="1"/>
  </cols>
  <sheetData>
    <row r="1" spans="1:8" x14ac:dyDescent="0.25">
      <c r="A1" s="1" t="s">
        <v>25</v>
      </c>
    </row>
    <row r="3" spans="1:8" x14ac:dyDescent="0.25">
      <c r="A3" s="2"/>
      <c r="B3" s="31"/>
      <c r="C3" s="31"/>
      <c r="D3" s="33"/>
      <c r="E3" s="2"/>
      <c r="F3" s="34" t="s">
        <v>150</v>
      </c>
      <c r="G3" s="31"/>
      <c r="H3" s="33"/>
    </row>
    <row r="4" spans="1:8" ht="45" x14ac:dyDescent="0.25">
      <c r="A4" s="20"/>
      <c r="B4" s="20" t="s">
        <v>28</v>
      </c>
      <c r="C4" s="20" t="s">
        <v>29</v>
      </c>
      <c r="D4" s="20" t="s">
        <v>30</v>
      </c>
      <c r="E4" s="2"/>
      <c r="F4" s="20" t="s">
        <v>1</v>
      </c>
      <c r="G4" s="20" t="s">
        <v>2</v>
      </c>
      <c r="H4" s="20" t="s">
        <v>3</v>
      </c>
    </row>
    <row r="5" spans="1:8" x14ac:dyDescent="0.25">
      <c r="A5" s="32" t="s">
        <v>7</v>
      </c>
      <c r="B5" s="10" t="s">
        <v>132</v>
      </c>
      <c r="C5" s="10" t="s">
        <v>65</v>
      </c>
      <c r="D5" s="10" t="s">
        <v>78</v>
      </c>
      <c r="E5" s="2"/>
      <c r="F5" s="22">
        <v>97707.495618526023</v>
      </c>
      <c r="G5" s="22">
        <v>59708.504381473969</v>
      </c>
      <c r="H5" s="4">
        <f t="shared" ref="H5:H83" si="0">F5+G5</f>
        <v>157416</v>
      </c>
    </row>
    <row r="6" spans="1:8" x14ac:dyDescent="0.25">
      <c r="A6" s="32"/>
      <c r="B6" s="10" t="s">
        <v>111</v>
      </c>
      <c r="C6" s="10" t="s">
        <v>66</v>
      </c>
      <c r="D6" s="10" t="s">
        <v>78</v>
      </c>
      <c r="E6" s="2"/>
      <c r="F6" s="22">
        <v>52287.438576158922</v>
      </c>
      <c r="G6" s="22">
        <v>31952.561423841082</v>
      </c>
      <c r="H6" s="4">
        <f t="shared" si="0"/>
        <v>84240</v>
      </c>
    </row>
    <row r="7" spans="1:8" x14ac:dyDescent="0.25">
      <c r="A7" s="32"/>
      <c r="B7" s="10" t="s">
        <v>108</v>
      </c>
      <c r="C7" s="10" t="s">
        <v>65</v>
      </c>
      <c r="D7" s="10" t="s">
        <v>78</v>
      </c>
      <c r="E7" s="2"/>
      <c r="F7" s="22">
        <v>33919.799896841556</v>
      </c>
      <c r="G7" s="22">
        <v>20728.200103158444</v>
      </c>
      <c r="H7" s="4">
        <f t="shared" si="0"/>
        <v>54648</v>
      </c>
    </row>
    <row r="8" spans="1:8" x14ac:dyDescent="0.25">
      <c r="A8" s="32"/>
      <c r="B8" s="10" t="s">
        <v>98</v>
      </c>
      <c r="C8" s="10" t="s">
        <v>65</v>
      </c>
      <c r="D8" s="10" t="s">
        <v>78</v>
      </c>
      <c r="E8" s="2"/>
      <c r="F8" s="4">
        <v>14837.119322465607</v>
      </c>
      <c r="G8" s="4">
        <v>9066.8806775343928</v>
      </c>
      <c r="H8" s="4">
        <f t="shared" si="0"/>
        <v>23904</v>
      </c>
    </row>
    <row r="9" spans="1:8" x14ac:dyDescent="0.25">
      <c r="A9" s="32"/>
      <c r="B9" s="10" t="s">
        <v>121</v>
      </c>
      <c r="C9" s="10" t="s">
        <v>66</v>
      </c>
      <c r="D9" s="10" t="s">
        <v>78</v>
      </c>
      <c r="E9" s="2"/>
      <c r="F9" s="4">
        <v>21302.289790286966</v>
      </c>
      <c r="G9" s="4">
        <v>13017.710209713032</v>
      </c>
      <c r="H9" s="4">
        <f t="shared" si="0"/>
        <v>34320</v>
      </c>
    </row>
    <row r="10" spans="1:8" x14ac:dyDescent="0.25">
      <c r="A10" s="32"/>
      <c r="B10" s="10" t="s">
        <v>133</v>
      </c>
      <c r="C10" s="10" t="s">
        <v>66</v>
      </c>
      <c r="D10" s="10" t="s">
        <v>78</v>
      </c>
      <c r="E10" s="2"/>
      <c r="F10" s="4">
        <v>12096.125391407704</v>
      </c>
      <c r="G10" s="4">
        <v>7391.8746085922958</v>
      </c>
      <c r="H10" s="4">
        <f t="shared" si="0"/>
        <v>19488</v>
      </c>
    </row>
    <row r="11" spans="1:8" x14ac:dyDescent="0.25">
      <c r="A11" s="32"/>
      <c r="B11" s="10" t="s">
        <v>131</v>
      </c>
      <c r="C11" s="10" t="s">
        <v>66</v>
      </c>
      <c r="D11" s="10" t="s">
        <v>78</v>
      </c>
      <c r="E11" s="2"/>
      <c r="F11" s="4">
        <v>2011.0553298522661</v>
      </c>
      <c r="G11" s="4">
        <v>1228.9446701477339</v>
      </c>
      <c r="H11" s="4">
        <f t="shared" si="0"/>
        <v>3240</v>
      </c>
    </row>
    <row r="12" spans="1:8" x14ac:dyDescent="0.25">
      <c r="A12" s="32"/>
      <c r="B12" s="10" t="s">
        <v>142</v>
      </c>
      <c r="C12" s="10" t="s">
        <v>66</v>
      </c>
      <c r="D12" s="10" t="s">
        <v>78</v>
      </c>
      <c r="E12" s="2"/>
      <c r="F12" s="4">
        <v>3575.2094752929174</v>
      </c>
      <c r="G12" s="4">
        <v>2184.7905247070826</v>
      </c>
      <c r="H12" s="4">
        <f t="shared" si="0"/>
        <v>5760</v>
      </c>
    </row>
    <row r="13" spans="1:8" x14ac:dyDescent="0.25">
      <c r="A13" s="32"/>
      <c r="B13" s="10" t="s">
        <v>143</v>
      </c>
      <c r="C13" s="10" t="s">
        <v>65</v>
      </c>
      <c r="D13" s="10" t="s">
        <v>78</v>
      </c>
      <c r="E13" s="2"/>
      <c r="F13" s="4">
        <v>25741.508222109005</v>
      </c>
      <c r="G13" s="4">
        <v>15730.491777890993</v>
      </c>
      <c r="H13" s="4">
        <f t="shared" si="0"/>
        <v>41472</v>
      </c>
    </row>
    <row r="14" spans="1:8" x14ac:dyDescent="0.25">
      <c r="A14" s="32"/>
      <c r="B14" s="10" t="s">
        <v>138</v>
      </c>
      <c r="C14" s="10" t="s">
        <v>66</v>
      </c>
      <c r="D14" s="10" t="s">
        <v>78</v>
      </c>
      <c r="E14" s="2"/>
      <c r="F14" s="4">
        <v>16469.550037746922</v>
      </c>
      <c r="G14" s="4">
        <v>10064.449962253077</v>
      </c>
      <c r="H14" s="4">
        <f t="shared" si="0"/>
        <v>26534</v>
      </c>
    </row>
    <row r="15" spans="1:8" x14ac:dyDescent="0.25">
      <c r="A15" s="32"/>
      <c r="B15" s="10" t="s">
        <v>91</v>
      </c>
      <c r="C15" s="10" t="s">
        <v>66</v>
      </c>
      <c r="D15" s="10" t="s">
        <v>78</v>
      </c>
      <c r="E15" s="2"/>
      <c r="F15" s="4">
        <v>5505.8225919510933</v>
      </c>
      <c r="G15" s="4">
        <v>3364.5774080489068</v>
      </c>
      <c r="H15" s="4">
        <f t="shared" si="0"/>
        <v>8870.4</v>
      </c>
    </row>
    <row r="16" spans="1:8" x14ac:dyDescent="0.25">
      <c r="A16" s="32"/>
      <c r="B16" s="10" t="s">
        <v>122</v>
      </c>
      <c r="C16" s="10" t="s">
        <v>66</v>
      </c>
      <c r="D16" s="10" t="s">
        <v>78</v>
      </c>
      <c r="E16" s="2"/>
      <c r="F16" s="4">
        <v>12200.402334437082</v>
      </c>
      <c r="G16" s="4">
        <v>7455.5976655629183</v>
      </c>
      <c r="H16" s="4">
        <f t="shared" si="0"/>
        <v>19656</v>
      </c>
    </row>
    <row r="17" spans="1:8" x14ac:dyDescent="0.25">
      <c r="A17" s="32"/>
      <c r="B17" s="10" t="s">
        <v>94</v>
      </c>
      <c r="C17" s="10" t="s">
        <v>66</v>
      </c>
      <c r="D17" s="10" t="s">
        <v>78</v>
      </c>
      <c r="E17" s="2"/>
      <c r="F17" s="4">
        <v>1883.1919354233876</v>
      </c>
      <c r="G17" s="4">
        <v>1150.8080645766124</v>
      </c>
      <c r="H17" s="4">
        <f t="shared" si="0"/>
        <v>3034</v>
      </c>
    </row>
    <row r="18" spans="1:8" x14ac:dyDescent="0.25">
      <c r="A18" s="32"/>
      <c r="B18" s="10" t="s">
        <v>80</v>
      </c>
      <c r="C18" s="10" t="s">
        <v>66</v>
      </c>
      <c r="D18" s="10" t="s">
        <v>78</v>
      </c>
      <c r="E18" s="2"/>
      <c r="F18" s="4">
        <v>10055.27664926133</v>
      </c>
      <c r="G18" s="4">
        <v>6144.7233507386691</v>
      </c>
      <c r="H18" s="4">
        <f t="shared" si="0"/>
        <v>16200</v>
      </c>
    </row>
    <row r="19" spans="1:8" x14ac:dyDescent="0.25">
      <c r="A19" s="32"/>
      <c r="B19" s="10" t="s">
        <v>103</v>
      </c>
      <c r="C19" s="10" t="s">
        <v>66</v>
      </c>
      <c r="D19" s="10" t="s">
        <v>78</v>
      </c>
      <c r="E19" s="2"/>
      <c r="F19" s="4">
        <v>3432.4493747169849</v>
      </c>
      <c r="G19" s="4">
        <v>2097.5506252830151</v>
      </c>
      <c r="H19" s="4">
        <f t="shared" si="0"/>
        <v>5530</v>
      </c>
    </row>
    <row r="20" spans="1:8" x14ac:dyDescent="0.25">
      <c r="A20" s="32"/>
      <c r="B20" s="10" t="s">
        <v>140</v>
      </c>
      <c r="C20" s="10" t="s">
        <v>66</v>
      </c>
      <c r="D20" s="10" t="s">
        <v>78</v>
      </c>
      <c r="E20" s="2"/>
      <c r="F20" s="4">
        <v>4945.7064408218694</v>
      </c>
      <c r="G20" s="4">
        <v>3022.2935591781306</v>
      </c>
      <c r="H20" s="4">
        <f t="shared" si="0"/>
        <v>7968</v>
      </c>
    </row>
    <row r="21" spans="1:8" x14ac:dyDescent="0.25">
      <c r="A21" s="32"/>
      <c r="B21" s="10" t="s">
        <v>126</v>
      </c>
      <c r="C21" s="10" t="s">
        <v>66</v>
      </c>
      <c r="D21" s="10" t="s">
        <v>78</v>
      </c>
      <c r="E21" s="2"/>
      <c r="F21" s="22">
        <v>12413.921789211519</v>
      </c>
      <c r="G21" s="22">
        <v>7586.0782107884806</v>
      </c>
      <c r="H21" s="4">
        <f t="shared" si="0"/>
        <v>20000</v>
      </c>
    </row>
    <row r="22" spans="1:8" x14ac:dyDescent="0.25">
      <c r="A22" s="32"/>
      <c r="B22" s="10" t="s">
        <v>81</v>
      </c>
      <c r="C22" s="10" t="s">
        <v>66</v>
      </c>
      <c r="D22" s="10" t="s">
        <v>78</v>
      </c>
      <c r="E22" s="2"/>
      <c r="F22" s="22">
        <v>17989.839590545398</v>
      </c>
      <c r="G22" s="22">
        <v>10993.490409454605</v>
      </c>
      <c r="H22" s="4">
        <f t="shared" si="0"/>
        <v>28983.33</v>
      </c>
    </row>
    <row r="23" spans="1:8" x14ac:dyDescent="0.25">
      <c r="A23" s="32"/>
      <c r="B23" s="10" t="s">
        <v>84</v>
      </c>
      <c r="C23" s="10" t="s">
        <v>66</v>
      </c>
      <c r="D23" s="10" t="s">
        <v>78</v>
      </c>
      <c r="E23" s="2"/>
      <c r="F23" s="22">
        <v>39724.549725476863</v>
      </c>
      <c r="G23" s="22">
        <v>24275.450274523137</v>
      </c>
      <c r="H23" s="4">
        <f t="shared" si="0"/>
        <v>64000</v>
      </c>
    </row>
    <row r="24" spans="1:8" x14ac:dyDescent="0.25">
      <c r="A24" s="32"/>
      <c r="B24" s="10" t="s">
        <v>145</v>
      </c>
      <c r="C24" s="10" t="s">
        <v>66</v>
      </c>
      <c r="D24" s="10" t="s">
        <v>63</v>
      </c>
      <c r="E24" s="2"/>
      <c r="F24" s="22">
        <v>18265.012787885953</v>
      </c>
      <c r="G24" s="22">
        <v>11161.647212114047</v>
      </c>
      <c r="H24" s="4">
        <f t="shared" si="0"/>
        <v>29426.66</v>
      </c>
    </row>
    <row r="25" spans="1:8" x14ac:dyDescent="0.25">
      <c r="A25" s="32"/>
      <c r="B25" s="10" t="s">
        <v>124</v>
      </c>
      <c r="C25" s="10" t="s">
        <v>66</v>
      </c>
      <c r="D25" s="10" t="s">
        <v>63</v>
      </c>
      <c r="E25" s="2"/>
      <c r="F25" s="22">
        <v>1092.4251174506137</v>
      </c>
      <c r="G25" s="22">
        <v>667.5748825493863</v>
      </c>
      <c r="H25" s="4">
        <f t="shared" si="0"/>
        <v>1760</v>
      </c>
    </row>
    <row r="26" spans="1:8" x14ac:dyDescent="0.25">
      <c r="A26" s="32"/>
      <c r="B26" s="10" t="s">
        <v>101</v>
      </c>
      <c r="C26" s="10" t="s">
        <v>66</v>
      </c>
      <c r="D26" s="10" t="s">
        <v>63</v>
      </c>
      <c r="E26" s="2"/>
      <c r="F26" s="22">
        <v>546.21255872530685</v>
      </c>
      <c r="G26" s="22">
        <v>333.78744127469315</v>
      </c>
      <c r="H26" s="4">
        <f t="shared" si="0"/>
        <v>880</v>
      </c>
    </row>
    <row r="27" spans="1:8" x14ac:dyDescent="0.25">
      <c r="A27" s="32"/>
      <c r="B27" s="10" t="s">
        <v>127</v>
      </c>
      <c r="C27" s="10" t="s">
        <v>66</v>
      </c>
      <c r="D27" s="10" t="s">
        <v>63</v>
      </c>
      <c r="E27" s="2"/>
      <c r="F27" s="22">
        <v>44907.362072472672</v>
      </c>
      <c r="G27" s="22">
        <v>27442.637927527328</v>
      </c>
      <c r="H27" s="4">
        <f t="shared" si="0"/>
        <v>72350</v>
      </c>
    </row>
    <row r="28" spans="1:8" x14ac:dyDescent="0.25">
      <c r="A28" s="32"/>
      <c r="B28" s="10" t="s">
        <v>110</v>
      </c>
      <c r="C28" s="10" t="s">
        <v>66</v>
      </c>
      <c r="D28" s="10" t="s">
        <v>67</v>
      </c>
      <c r="E28" s="2"/>
      <c r="F28" s="22">
        <v>6809.0609292260961</v>
      </c>
      <c r="G28" s="22">
        <v>4160.979070773903</v>
      </c>
      <c r="H28" s="4">
        <f t="shared" si="0"/>
        <v>10970.039999999999</v>
      </c>
    </row>
    <row r="29" spans="1:8" x14ac:dyDescent="0.25">
      <c r="A29" s="32"/>
      <c r="B29" s="10" t="s">
        <v>73</v>
      </c>
      <c r="C29" s="10" t="s">
        <v>65</v>
      </c>
      <c r="D29" s="10" t="s">
        <v>90</v>
      </c>
      <c r="E29" s="2"/>
      <c r="F29" s="22">
        <v>16684.360540387439</v>
      </c>
      <c r="G29" s="22">
        <v>10195.719459612561</v>
      </c>
      <c r="H29" s="4">
        <f t="shared" si="0"/>
        <v>26880.080000000002</v>
      </c>
    </row>
    <row r="30" spans="1:8" x14ac:dyDescent="0.25">
      <c r="A30" s="32"/>
      <c r="B30" s="10" t="s">
        <v>109</v>
      </c>
      <c r="C30" s="10" t="s">
        <v>65</v>
      </c>
      <c r="D30" s="10" t="s">
        <v>78</v>
      </c>
      <c r="E30" s="2"/>
      <c r="F30" s="4">
        <v>14549.085302151429</v>
      </c>
      <c r="G30" s="4">
        <v>8890.8646978485722</v>
      </c>
      <c r="H30" s="4">
        <f t="shared" si="0"/>
        <v>23439.95</v>
      </c>
    </row>
    <row r="31" spans="1:8" x14ac:dyDescent="0.25">
      <c r="A31" s="32"/>
      <c r="B31" s="10"/>
      <c r="C31" s="10"/>
      <c r="D31" s="10"/>
      <c r="E31" s="2"/>
      <c r="F31" s="4"/>
      <c r="G31" s="4"/>
      <c r="H31" s="4">
        <f t="shared" si="0"/>
        <v>0</v>
      </c>
    </row>
    <row r="32" spans="1:8" x14ac:dyDescent="0.25">
      <c r="A32" s="32"/>
      <c r="B32" s="10"/>
      <c r="C32" s="10"/>
      <c r="D32" s="10"/>
      <c r="E32" s="2"/>
      <c r="F32" s="4"/>
      <c r="G32" s="4"/>
      <c r="H32" s="4">
        <f t="shared" si="0"/>
        <v>0</v>
      </c>
    </row>
    <row r="33" spans="1:8" x14ac:dyDescent="0.25">
      <c r="A33" s="32"/>
      <c r="B33" s="10"/>
      <c r="C33" s="10"/>
      <c r="D33" s="10"/>
      <c r="E33" s="2"/>
      <c r="F33" s="4"/>
      <c r="G33" s="4"/>
      <c r="H33" s="4">
        <f t="shared" si="0"/>
        <v>0</v>
      </c>
    </row>
    <row r="34" spans="1:8" x14ac:dyDescent="0.25">
      <c r="A34" s="32"/>
      <c r="B34" s="10"/>
      <c r="C34" s="10"/>
      <c r="D34" s="10"/>
      <c r="E34" s="2"/>
      <c r="F34" s="4"/>
      <c r="G34" s="4"/>
      <c r="H34" s="4">
        <f t="shared" si="0"/>
        <v>0</v>
      </c>
    </row>
    <row r="35" spans="1:8" x14ac:dyDescent="0.25">
      <c r="A35" s="32"/>
      <c r="B35" s="10"/>
      <c r="C35" s="10"/>
      <c r="D35" s="10"/>
      <c r="E35" s="2"/>
      <c r="F35" s="4"/>
      <c r="G35" s="4"/>
      <c r="H35" s="4">
        <f t="shared" si="0"/>
        <v>0</v>
      </c>
    </row>
    <row r="36" spans="1:8" x14ac:dyDescent="0.25">
      <c r="A36" s="32"/>
      <c r="B36" s="10"/>
      <c r="C36" s="10"/>
      <c r="D36" s="10"/>
      <c r="E36" s="2"/>
      <c r="F36" s="4"/>
      <c r="G36" s="4"/>
      <c r="H36" s="4">
        <f t="shared" si="0"/>
        <v>0</v>
      </c>
    </row>
    <row r="37" spans="1:8" x14ac:dyDescent="0.25">
      <c r="A37" s="32"/>
      <c r="B37" s="10"/>
      <c r="C37" s="10"/>
      <c r="D37" s="10"/>
      <c r="E37" s="2"/>
      <c r="F37" s="4"/>
      <c r="G37" s="4"/>
      <c r="H37" s="4">
        <f t="shared" si="0"/>
        <v>0</v>
      </c>
    </row>
    <row r="38" spans="1:8" x14ac:dyDescent="0.25">
      <c r="A38" s="32"/>
      <c r="B38" s="10"/>
      <c r="C38" s="10"/>
      <c r="D38" s="10"/>
      <c r="E38" s="2"/>
      <c r="F38" s="4"/>
      <c r="G38" s="4"/>
      <c r="H38" s="4">
        <f t="shared" si="0"/>
        <v>0</v>
      </c>
    </row>
    <row r="39" spans="1:8" x14ac:dyDescent="0.25">
      <c r="A39" s="32"/>
      <c r="B39" s="10"/>
      <c r="C39" s="10"/>
      <c r="D39" s="10"/>
      <c r="E39" s="2"/>
      <c r="F39" s="4"/>
      <c r="G39" s="4"/>
      <c r="H39" s="4">
        <f t="shared" si="0"/>
        <v>0</v>
      </c>
    </row>
    <row r="40" spans="1:8" x14ac:dyDescent="0.25">
      <c r="A40" s="32"/>
      <c r="B40" s="10"/>
      <c r="C40" s="10"/>
      <c r="D40" s="10"/>
      <c r="E40" s="2"/>
      <c r="F40" s="4"/>
      <c r="G40" s="4"/>
      <c r="H40" s="4">
        <f t="shared" si="0"/>
        <v>0</v>
      </c>
    </row>
    <row r="41" spans="1:8" x14ac:dyDescent="0.25">
      <c r="A41" s="32"/>
      <c r="B41" s="10"/>
      <c r="C41" s="10"/>
      <c r="D41" s="10"/>
      <c r="E41" s="2"/>
      <c r="F41" s="4"/>
      <c r="G41" s="4"/>
      <c r="H41" s="4">
        <f t="shared" si="0"/>
        <v>0</v>
      </c>
    </row>
    <row r="42" spans="1:8" x14ac:dyDescent="0.25">
      <c r="A42" s="32"/>
      <c r="B42" s="10"/>
      <c r="C42" s="10"/>
      <c r="D42" s="10"/>
      <c r="E42" s="2"/>
      <c r="F42" s="4"/>
      <c r="G42" s="4"/>
      <c r="H42" s="4">
        <f t="shared" si="0"/>
        <v>0</v>
      </c>
    </row>
    <row r="43" spans="1:8" x14ac:dyDescent="0.25">
      <c r="A43" s="32"/>
      <c r="B43" s="10"/>
      <c r="C43" s="10"/>
      <c r="D43" s="10"/>
      <c r="E43" s="2"/>
      <c r="F43" s="4"/>
      <c r="G43" s="4"/>
      <c r="H43" s="4">
        <f t="shared" si="0"/>
        <v>0</v>
      </c>
    </row>
    <row r="44" spans="1:8" x14ac:dyDescent="0.25">
      <c r="A44" s="32"/>
      <c r="B44" s="10"/>
      <c r="C44" s="10"/>
      <c r="D44" s="10"/>
      <c r="E44" s="2"/>
      <c r="F44" s="4"/>
      <c r="G44" s="4"/>
      <c r="H44" s="4">
        <f t="shared" si="0"/>
        <v>0</v>
      </c>
    </row>
    <row r="45" spans="1:8" x14ac:dyDescent="0.25">
      <c r="A45" s="32"/>
      <c r="B45" s="10"/>
      <c r="C45" s="10"/>
      <c r="D45" s="10"/>
      <c r="E45" s="2"/>
      <c r="F45" s="4"/>
      <c r="G45" s="4"/>
      <c r="H45" s="4">
        <f t="shared" si="0"/>
        <v>0</v>
      </c>
    </row>
    <row r="46" spans="1:8" x14ac:dyDescent="0.25">
      <c r="A46" s="32"/>
      <c r="B46" s="10"/>
      <c r="C46" s="10"/>
      <c r="D46" s="10"/>
      <c r="E46" s="2"/>
      <c r="F46" s="4"/>
      <c r="G46" s="4"/>
      <c r="H46" s="4">
        <f t="shared" si="0"/>
        <v>0</v>
      </c>
    </row>
    <row r="47" spans="1:8" x14ac:dyDescent="0.25">
      <c r="A47" s="32"/>
      <c r="B47" s="10"/>
      <c r="C47" s="10"/>
      <c r="D47" s="10"/>
      <c r="E47" s="2"/>
      <c r="F47" s="4"/>
      <c r="G47" s="4"/>
      <c r="H47" s="4">
        <f t="shared" si="0"/>
        <v>0</v>
      </c>
    </row>
    <row r="48" spans="1:8" x14ac:dyDescent="0.25">
      <c r="A48" s="32"/>
      <c r="B48" s="10"/>
      <c r="C48" s="10"/>
      <c r="D48" s="10"/>
      <c r="E48" s="2"/>
      <c r="F48" s="4"/>
      <c r="G48" s="4"/>
      <c r="H48" s="4">
        <f t="shared" si="0"/>
        <v>0</v>
      </c>
    </row>
    <row r="49" spans="1:8" x14ac:dyDescent="0.25">
      <c r="A49" s="32"/>
      <c r="B49" s="10"/>
      <c r="C49" s="10"/>
      <c r="D49" s="10"/>
      <c r="E49" s="2"/>
      <c r="F49" s="4"/>
      <c r="G49" s="4"/>
      <c r="H49" s="4">
        <f t="shared" si="0"/>
        <v>0</v>
      </c>
    </row>
    <row r="50" spans="1:8" x14ac:dyDescent="0.25">
      <c r="A50" s="32"/>
      <c r="B50" s="10"/>
      <c r="C50" s="10"/>
      <c r="D50" s="10"/>
      <c r="E50" s="2"/>
      <c r="F50" s="4"/>
      <c r="G50" s="4"/>
      <c r="H50" s="4">
        <f t="shared" si="0"/>
        <v>0</v>
      </c>
    </row>
    <row r="51" spans="1:8" x14ac:dyDescent="0.25">
      <c r="A51" s="32"/>
      <c r="B51" s="10"/>
      <c r="C51" s="10"/>
      <c r="D51" s="10"/>
      <c r="E51" s="2"/>
      <c r="F51" s="4"/>
      <c r="G51" s="4"/>
      <c r="H51" s="4">
        <f t="shared" si="0"/>
        <v>0</v>
      </c>
    </row>
    <row r="52" spans="1:8" x14ac:dyDescent="0.25">
      <c r="A52" s="32"/>
      <c r="B52" s="10"/>
      <c r="C52" s="10"/>
      <c r="D52" s="10"/>
      <c r="E52" s="2"/>
      <c r="F52" s="4"/>
      <c r="G52" s="4"/>
      <c r="H52" s="4">
        <f t="shared" si="0"/>
        <v>0</v>
      </c>
    </row>
    <row r="53" spans="1:8" x14ac:dyDescent="0.25">
      <c r="A53" s="32"/>
      <c r="B53" s="10"/>
      <c r="C53" s="10"/>
      <c r="D53" s="10"/>
      <c r="E53" s="2"/>
      <c r="F53" s="4"/>
      <c r="G53" s="4"/>
      <c r="H53" s="4">
        <f t="shared" si="0"/>
        <v>0</v>
      </c>
    </row>
    <row r="54" spans="1:8" x14ac:dyDescent="0.25">
      <c r="A54" s="32"/>
      <c r="B54" s="10"/>
      <c r="C54" s="10"/>
      <c r="D54" s="10"/>
      <c r="E54" s="2"/>
      <c r="F54" s="4"/>
      <c r="G54" s="4"/>
      <c r="H54" s="4">
        <f t="shared" si="0"/>
        <v>0</v>
      </c>
    </row>
    <row r="55" spans="1:8" x14ac:dyDescent="0.25">
      <c r="A55" s="32"/>
      <c r="B55" s="10"/>
      <c r="C55" s="10"/>
      <c r="D55" s="10"/>
      <c r="E55" s="2"/>
      <c r="F55" s="4"/>
      <c r="G55" s="4"/>
      <c r="H55" s="4">
        <f t="shared" si="0"/>
        <v>0</v>
      </c>
    </row>
    <row r="56" spans="1:8" x14ac:dyDescent="0.25">
      <c r="A56" s="32"/>
      <c r="B56" s="10"/>
      <c r="C56" s="10"/>
      <c r="D56" s="10"/>
      <c r="E56" s="2"/>
      <c r="F56" s="4"/>
      <c r="G56" s="4"/>
      <c r="H56" s="4">
        <f t="shared" si="0"/>
        <v>0</v>
      </c>
    </row>
    <row r="57" spans="1:8" x14ac:dyDescent="0.25">
      <c r="A57" s="32"/>
      <c r="B57" s="10"/>
      <c r="C57" s="10"/>
      <c r="D57" s="10"/>
      <c r="E57" s="2"/>
      <c r="F57" s="4"/>
      <c r="G57" s="4"/>
      <c r="H57" s="4">
        <f t="shared" si="0"/>
        <v>0</v>
      </c>
    </row>
    <row r="58" spans="1:8" x14ac:dyDescent="0.25">
      <c r="A58" s="32"/>
      <c r="B58" s="10"/>
      <c r="C58" s="10"/>
      <c r="D58" s="10"/>
      <c r="E58" s="2"/>
      <c r="F58" s="4"/>
      <c r="G58" s="4"/>
      <c r="H58" s="4">
        <f t="shared" si="0"/>
        <v>0</v>
      </c>
    </row>
    <row r="59" spans="1:8" x14ac:dyDescent="0.25">
      <c r="A59" s="32"/>
      <c r="B59" s="10"/>
      <c r="C59" s="10"/>
      <c r="D59" s="10"/>
      <c r="E59" s="2"/>
      <c r="F59" s="4"/>
      <c r="G59" s="4"/>
      <c r="H59" s="4">
        <f t="shared" si="0"/>
        <v>0</v>
      </c>
    </row>
    <row r="60" spans="1:8" x14ac:dyDescent="0.25">
      <c r="A60" s="32"/>
      <c r="B60" s="10"/>
      <c r="C60" s="10"/>
      <c r="D60" s="10"/>
      <c r="E60" s="2"/>
      <c r="F60" s="4"/>
      <c r="G60" s="4"/>
      <c r="H60" s="4">
        <f t="shared" si="0"/>
        <v>0</v>
      </c>
    </row>
    <row r="61" spans="1:8" x14ac:dyDescent="0.25">
      <c r="A61" s="32"/>
      <c r="B61" s="10"/>
      <c r="C61" s="10"/>
      <c r="D61" s="10"/>
      <c r="E61" s="2"/>
      <c r="F61" s="4"/>
      <c r="G61" s="4"/>
      <c r="H61" s="4">
        <f t="shared" si="0"/>
        <v>0</v>
      </c>
    </row>
    <row r="62" spans="1:8" x14ac:dyDescent="0.25">
      <c r="A62" s="32"/>
      <c r="B62" s="10"/>
      <c r="C62" s="10"/>
      <c r="D62" s="10"/>
      <c r="E62" s="2"/>
      <c r="F62" s="4"/>
      <c r="G62" s="4"/>
      <c r="H62" s="4">
        <f t="shared" si="0"/>
        <v>0</v>
      </c>
    </row>
    <row r="63" spans="1:8" x14ac:dyDescent="0.25">
      <c r="A63" s="32"/>
      <c r="B63" s="10"/>
      <c r="C63" s="10"/>
      <c r="D63" s="10"/>
      <c r="E63" s="2"/>
      <c r="F63" s="4"/>
      <c r="G63" s="4"/>
      <c r="H63" s="4">
        <f t="shared" si="0"/>
        <v>0</v>
      </c>
    </row>
    <row r="64" spans="1:8" x14ac:dyDescent="0.25">
      <c r="A64" s="32"/>
      <c r="B64" s="10"/>
      <c r="C64" s="10"/>
      <c r="D64" s="10"/>
      <c r="E64" s="2"/>
      <c r="F64" s="4"/>
      <c r="G64" s="4"/>
      <c r="H64" s="4">
        <f t="shared" si="0"/>
        <v>0</v>
      </c>
    </row>
    <row r="65" spans="1:8" x14ac:dyDescent="0.25">
      <c r="A65" s="32"/>
      <c r="B65" s="10"/>
      <c r="C65" s="10"/>
      <c r="D65" s="10"/>
      <c r="E65" s="2"/>
      <c r="F65" s="4"/>
      <c r="G65" s="4"/>
      <c r="H65" s="4">
        <f t="shared" si="0"/>
        <v>0</v>
      </c>
    </row>
    <row r="66" spans="1:8" x14ac:dyDescent="0.25">
      <c r="A66" s="32"/>
      <c r="B66" s="10"/>
      <c r="C66" s="10"/>
      <c r="D66" s="10"/>
      <c r="E66" s="2"/>
      <c r="F66" s="4"/>
      <c r="G66" s="4"/>
      <c r="H66" s="4">
        <f t="shared" si="0"/>
        <v>0</v>
      </c>
    </row>
    <row r="67" spans="1:8" x14ac:dyDescent="0.25">
      <c r="A67" s="32"/>
      <c r="B67" s="10"/>
      <c r="C67" s="10"/>
      <c r="D67" s="10"/>
      <c r="E67" s="2"/>
      <c r="F67" s="4"/>
      <c r="G67" s="4"/>
      <c r="H67" s="4">
        <f t="shared" si="0"/>
        <v>0</v>
      </c>
    </row>
    <row r="68" spans="1:8" x14ac:dyDescent="0.25">
      <c r="A68" s="32"/>
      <c r="B68" s="10"/>
      <c r="C68" s="10"/>
      <c r="D68" s="10"/>
      <c r="E68" s="2"/>
      <c r="F68" s="4"/>
      <c r="G68" s="4"/>
      <c r="H68" s="4">
        <f t="shared" si="0"/>
        <v>0</v>
      </c>
    </row>
    <row r="69" spans="1:8" x14ac:dyDescent="0.25">
      <c r="A69" s="32"/>
      <c r="B69" s="10"/>
      <c r="C69" s="10"/>
      <c r="D69" s="10"/>
      <c r="E69" s="2"/>
      <c r="F69" s="4"/>
      <c r="G69" s="4"/>
      <c r="H69" s="4">
        <f t="shared" si="0"/>
        <v>0</v>
      </c>
    </row>
    <row r="70" spans="1:8" x14ac:dyDescent="0.25">
      <c r="A70" s="32"/>
      <c r="B70" s="10"/>
      <c r="C70" s="10"/>
      <c r="D70" s="10"/>
      <c r="E70" s="2"/>
      <c r="F70" s="4"/>
      <c r="G70" s="4"/>
      <c r="H70" s="4">
        <f t="shared" si="0"/>
        <v>0</v>
      </c>
    </row>
    <row r="71" spans="1:8" x14ac:dyDescent="0.25">
      <c r="A71" s="32"/>
      <c r="B71" s="10"/>
      <c r="C71" s="10"/>
      <c r="D71" s="10"/>
      <c r="E71" s="2"/>
      <c r="F71" s="4"/>
      <c r="G71" s="4"/>
      <c r="H71" s="4">
        <f t="shared" si="0"/>
        <v>0</v>
      </c>
    </row>
    <row r="72" spans="1:8" x14ac:dyDescent="0.25">
      <c r="A72" s="32"/>
      <c r="B72" s="10"/>
      <c r="C72" s="10"/>
      <c r="D72" s="10"/>
      <c r="E72" s="2"/>
      <c r="F72" s="4"/>
      <c r="G72" s="4"/>
      <c r="H72" s="4">
        <f t="shared" si="0"/>
        <v>0</v>
      </c>
    </row>
    <row r="73" spans="1:8" x14ac:dyDescent="0.25">
      <c r="A73" s="32"/>
      <c r="B73" s="10"/>
      <c r="C73" s="10"/>
      <c r="D73" s="10"/>
      <c r="E73" s="2"/>
      <c r="F73" s="4"/>
      <c r="G73" s="4"/>
      <c r="H73" s="4">
        <f t="shared" si="0"/>
        <v>0</v>
      </c>
    </row>
    <row r="74" spans="1:8" x14ac:dyDescent="0.25">
      <c r="A74" s="32"/>
      <c r="B74" s="10"/>
      <c r="C74" s="10"/>
      <c r="D74" s="10"/>
      <c r="E74" s="2"/>
      <c r="F74" s="4"/>
      <c r="G74" s="4"/>
      <c r="H74" s="4">
        <f t="shared" si="0"/>
        <v>0</v>
      </c>
    </row>
    <row r="75" spans="1:8" x14ac:dyDescent="0.25">
      <c r="A75" s="32"/>
      <c r="B75" s="10"/>
      <c r="C75" s="10"/>
      <c r="D75" s="10"/>
      <c r="E75" s="2"/>
      <c r="F75" s="4"/>
      <c r="G75" s="4"/>
      <c r="H75" s="4">
        <f t="shared" si="0"/>
        <v>0</v>
      </c>
    </row>
    <row r="76" spans="1:8" x14ac:dyDescent="0.25">
      <c r="A76" s="32"/>
      <c r="B76" s="10"/>
      <c r="C76" s="10"/>
      <c r="D76" s="10"/>
      <c r="E76" s="2"/>
      <c r="F76" s="4"/>
      <c r="G76" s="4"/>
      <c r="H76" s="4">
        <f t="shared" si="0"/>
        <v>0</v>
      </c>
    </row>
    <row r="77" spans="1:8" x14ac:dyDescent="0.25">
      <c r="A77" s="32"/>
      <c r="B77" s="10"/>
      <c r="C77" s="10"/>
      <c r="D77" s="10"/>
      <c r="E77" s="2"/>
      <c r="F77" s="4"/>
      <c r="G77" s="4"/>
      <c r="H77" s="4">
        <f t="shared" si="0"/>
        <v>0</v>
      </c>
    </row>
    <row r="78" spans="1:8" x14ac:dyDescent="0.25">
      <c r="A78" s="32"/>
      <c r="B78" s="10"/>
      <c r="C78" s="10"/>
      <c r="D78" s="10"/>
      <c r="E78" s="2"/>
      <c r="F78" s="4"/>
      <c r="G78" s="4"/>
      <c r="H78" s="4">
        <f t="shared" si="0"/>
        <v>0</v>
      </c>
    </row>
    <row r="79" spans="1:8" x14ac:dyDescent="0.25">
      <c r="A79" s="32"/>
      <c r="B79" s="10"/>
      <c r="C79" s="10"/>
      <c r="D79" s="10"/>
      <c r="E79" s="2"/>
      <c r="F79" s="4"/>
      <c r="G79" s="4"/>
      <c r="H79" s="4">
        <f t="shared" si="0"/>
        <v>0</v>
      </c>
    </row>
    <row r="80" spans="1:8" x14ac:dyDescent="0.25">
      <c r="A80" s="32"/>
      <c r="B80" s="10"/>
      <c r="C80" s="10"/>
      <c r="D80" s="10"/>
      <c r="E80" s="2"/>
      <c r="F80" s="4"/>
      <c r="G80" s="4"/>
      <c r="H80" s="4">
        <f t="shared" si="0"/>
        <v>0</v>
      </c>
    </row>
    <row r="81" spans="1:8" x14ac:dyDescent="0.25">
      <c r="A81" s="32"/>
      <c r="B81" s="10"/>
      <c r="C81" s="10"/>
      <c r="D81" s="10"/>
      <c r="E81" s="2"/>
      <c r="F81" s="4"/>
      <c r="G81" s="4"/>
      <c r="H81" s="4">
        <f t="shared" si="0"/>
        <v>0</v>
      </c>
    </row>
    <row r="82" spans="1:8" x14ac:dyDescent="0.25">
      <c r="A82" s="32"/>
      <c r="B82" s="10"/>
      <c r="C82" s="10"/>
      <c r="D82" s="10"/>
      <c r="E82" s="2"/>
      <c r="F82" s="4"/>
      <c r="G82" s="4"/>
      <c r="H82" s="4">
        <f t="shared" si="0"/>
        <v>0</v>
      </c>
    </row>
    <row r="83" spans="1:8" x14ac:dyDescent="0.25">
      <c r="A83" s="32"/>
      <c r="B83" s="10"/>
      <c r="C83" s="10"/>
      <c r="D83" s="10"/>
      <c r="E83" s="2"/>
      <c r="F83" s="2"/>
      <c r="G83" s="2"/>
      <c r="H83" s="4">
        <f t="shared" si="0"/>
        <v>0</v>
      </c>
    </row>
    <row r="84" spans="1:8" x14ac:dyDescent="0.25">
      <c r="A84" s="32"/>
      <c r="B84" s="10"/>
      <c r="C84" s="10"/>
      <c r="D84" s="10"/>
      <c r="E84" s="2"/>
      <c r="F84" s="2"/>
      <c r="G84" s="2"/>
      <c r="H84" s="4">
        <f>F84+G84</f>
        <v>0</v>
      </c>
    </row>
    <row r="85" spans="1:8" x14ac:dyDescent="0.25">
      <c r="A85" s="32"/>
      <c r="B85" s="31"/>
      <c r="C85" s="31"/>
      <c r="D85" s="31"/>
      <c r="E85" s="31"/>
      <c r="F85" s="31"/>
      <c r="G85" s="31"/>
      <c r="H85" s="31"/>
    </row>
    <row r="86" spans="1:8" x14ac:dyDescent="0.25">
      <c r="A86" s="8"/>
      <c r="B86" s="9"/>
      <c r="C86" s="9"/>
      <c r="D86" s="9"/>
      <c r="E86" s="9"/>
      <c r="F86" s="12">
        <f>SUM(F5:F84)</f>
        <v>490952.27140083304</v>
      </c>
      <c r="G86" s="12">
        <f t="shared" ref="G86:H86" si="1">SUM(G5:G84)</f>
        <v>300018.1885991671</v>
      </c>
      <c r="H86" s="12">
        <f t="shared" si="1"/>
        <v>790970.46</v>
      </c>
    </row>
    <row r="87" spans="1:8" ht="14.25" customHeight="1" x14ac:dyDescent="0.25">
      <c r="A87" s="32" t="s">
        <v>8</v>
      </c>
      <c r="B87" s="10"/>
      <c r="C87" s="10"/>
      <c r="D87" s="10"/>
      <c r="E87" s="2"/>
      <c r="F87" s="2"/>
      <c r="G87" s="2"/>
      <c r="H87" s="4">
        <f t="shared" ref="H87:H91" si="2">F87+G87</f>
        <v>0</v>
      </c>
    </row>
    <row r="88" spans="1:8" x14ac:dyDescent="0.25">
      <c r="A88" s="32"/>
      <c r="B88" s="10"/>
      <c r="C88" s="10"/>
      <c r="D88" s="10"/>
      <c r="E88" s="2"/>
      <c r="F88" s="2"/>
      <c r="G88" s="2"/>
      <c r="H88" s="4">
        <f t="shared" si="2"/>
        <v>0</v>
      </c>
    </row>
    <row r="89" spans="1:8" x14ac:dyDescent="0.25">
      <c r="A89" s="32"/>
      <c r="B89" s="10"/>
      <c r="C89" s="10"/>
      <c r="D89" s="10"/>
      <c r="E89" s="2"/>
      <c r="F89" s="2"/>
      <c r="G89" s="2"/>
      <c r="H89" s="4">
        <f t="shared" si="2"/>
        <v>0</v>
      </c>
    </row>
    <row r="90" spans="1:8" x14ac:dyDescent="0.25">
      <c r="A90" s="32"/>
      <c r="B90" s="10"/>
      <c r="C90" s="10"/>
      <c r="D90" s="10"/>
      <c r="E90" s="2"/>
      <c r="F90" s="2"/>
      <c r="G90" s="2"/>
      <c r="H90" s="4">
        <f t="shared" si="2"/>
        <v>0</v>
      </c>
    </row>
    <row r="91" spans="1:8" x14ac:dyDescent="0.25">
      <c r="A91" s="32"/>
      <c r="B91" s="10"/>
      <c r="C91" s="10"/>
      <c r="D91" s="10"/>
      <c r="E91" s="2"/>
      <c r="F91" s="2"/>
      <c r="G91" s="2"/>
      <c r="H91" s="4">
        <f t="shared" si="2"/>
        <v>0</v>
      </c>
    </row>
    <row r="92" spans="1:8" x14ac:dyDescent="0.25">
      <c r="A92" s="32"/>
      <c r="B92" s="10"/>
      <c r="C92" s="10"/>
      <c r="D92" s="10"/>
      <c r="E92" s="2"/>
      <c r="F92" s="2"/>
      <c r="G92" s="2"/>
      <c r="H92" s="4">
        <f>F92+G92</f>
        <v>0</v>
      </c>
    </row>
    <row r="93" spans="1:8" x14ac:dyDescent="0.25">
      <c r="A93" s="32"/>
      <c r="B93" s="31"/>
      <c r="C93" s="31"/>
      <c r="D93" s="31"/>
      <c r="E93" s="31"/>
      <c r="F93" s="31"/>
      <c r="G93" s="31"/>
      <c r="H93" s="31"/>
    </row>
    <row r="94" spans="1:8" x14ac:dyDescent="0.25">
      <c r="A94" s="8"/>
      <c r="B94" s="9"/>
      <c r="C94" s="9"/>
      <c r="D94" s="9"/>
      <c r="E94" s="9"/>
      <c r="F94" s="12">
        <f>SUM(F87:F92)</f>
        <v>0</v>
      </c>
      <c r="G94" s="12">
        <f t="shared" ref="G94:H94" si="3">SUM(G87:G92)</f>
        <v>0</v>
      </c>
      <c r="H94" s="12">
        <f t="shared" si="3"/>
        <v>0</v>
      </c>
    </row>
    <row r="95" spans="1:8" ht="14.25" customHeight="1" x14ac:dyDescent="0.25">
      <c r="A95" s="32" t="s">
        <v>9</v>
      </c>
      <c r="B95" s="10" t="s">
        <v>135</v>
      </c>
      <c r="C95" s="10" t="s">
        <v>65</v>
      </c>
      <c r="D95" s="10" t="s">
        <v>134</v>
      </c>
      <c r="E95" s="2"/>
      <c r="F95" s="4">
        <v>869281.03241867793</v>
      </c>
      <c r="G95" s="22">
        <v>531212.77957575221</v>
      </c>
      <c r="H95" s="4">
        <f t="shared" ref="H95:H98" si="4">F95+G95</f>
        <v>1400493.8119944301</v>
      </c>
    </row>
    <row r="96" spans="1:8" x14ac:dyDescent="0.25">
      <c r="A96" s="32"/>
      <c r="B96" s="10" t="s">
        <v>83</v>
      </c>
      <c r="C96" s="10" t="s">
        <v>65</v>
      </c>
      <c r="D96" s="10" t="s">
        <v>79</v>
      </c>
      <c r="E96" s="2"/>
      <c r="F96" s="27">
        <v>838260.89304250758</v>
      </c>
      <c r="G96" s="22">
        <v>512256.54580749245</v>
      </c>
      <c r="H96" s="4">
        <f t="shared" si="4"/>
        <v>1350517.43885</v>
      </c>
    </row>
    <row r="97" spans="1:8" x14ac:dyDescent="0.25">
      <c r="A97" s="32"/>
      <c r="B97" s="10" t="s">
        <v>95</v>
      </c>
      <c r="C97" s="10" t="s">
        <v>65</v>
      </c>
      <c r="D97" s="10" t="s">
        <v>147</v>
      </c>
      <c r="E97" s="2"/>
      <c r="F97" s="4">
        <v>1618142.5519942949</v>
      </c>
      <c r="G97" s="22">
        <v>988837.86800570996</v>
      </c>
      <c r="H97" s="4">
        <f t="shared" si="4"/>
        <v>2606980.4200000046</v>
      </c>
    </row>
    <row r="98" spans="1:8" x14ac:dyDescent="0.25">
      <c r="A98" s="32"/>
      <c r="B98" s="10" t="s">
        <v>73</v>
      </c>
      <c r="C98" s="10" t="s">
        <v>65</v>
      </c>
      <c r="D98" s="10" t="s">
        <v>90</v>
      </c>
      <c r="E98" s="2"/>
      <c r="F98" s="4">
        <v>52006.586009599851</v>
      </c>
      <c r="G98" s="4">
        <v>31780.933990400161</v>
      </c>
      <c r="H98" s="4">
        <f t="shared" si="4"/>
        <v>83787.520000000019</v>
      </c>
    </row>
    <row r="99" spans="1:8" x14ac:dyDescent="0.25">
      <c r="A99" s="32"/>
      <c r="B99" s="10"/>
      <c r="C99" s="10"/>
      <c r="D99" s="10"/>
      <c r="E99" s="2"/>
      <c r="F99" s="2"/>
      <c r="G99" s="2"/>
      <c r="H99" s="4"/>
    </row>
    <row r="100" spans="1:8" x14ac:dyDescent="0.25">
      <c r="A100" s="32"/>
      <c r="B100" s="10"/>
      <c r="C100" s="10"/>
      <c r="D100" s="10"/>
      <c r="E100" s="2"/>
      <c r="F100" s="2"/>
      <c r="G100" s="2"/>
      <c r="H100" s="4"/>
    </row>
    <row r="101" spans="1:8" x14ac:dyDescent="0.25">
      <c r="A101" s="32"/>
      <c r="B101" s="31"/>
      <c r="C101" s="31"/>
      <c r="D101" s="31"/>
      <c r="E101" s="31"/>
      <c r="F101" s="31"/>
      <c r="G101" s="31"/>
      <c r="H101" s="31"/>
    </row>
    <row r="102" spans="1:8" x14ac:dyDescent="0.25">
      <c r="A102" s="8"/>
      <c r="B102" s="9"/>
      <c r="C102" s="9"/>
      <c r="D102" s="9"/>
      <c r="E102" s="9"/>
      <c r="F102" s="12">
        <f>SUM(F95:F100)</f>
        <v>3377691.0634650802</v>
      </c>
      <c r="G102" s="12">
        <f t="shared" ref="G102:H102" si="5">SUM(G95:G100)</f>
        <v>2064088.1273793548</v>
      </c>
      <c r="H102" s="12">
        <f t="shared" si="5"/>
        <v>5441779.1908444352</v>
      </c>
    </row>
    <row r="103" spans="1:8" ht="14.25" customHeight="1" x14ac:dyDescent="0.25">
      <c r="A103" s="32" t="s">
        <v>10</v>
      </c>
      <c r="B103" s="10"/>
      <c r="C103" s="10"/>
      <c r="D103" s="10"/>
      <c r="E103" s="2"/>
      <c r="F103" s="2"/>
      <c r="G103" s="2"/>
      <c r="H103" s="4">
        <f t="shared" ref="H103:H107" si="6">F103+G103</f>
        <v>0</v>
      </c>
    </row>
    <row r="104" spans="1:8" x14ac:dyDescent="0.25">
      <c r="A104" s="32"/>
      <c r="B104" s="10"/>
      <c r="C104" s="10"/>
      <c r="D104" s="10"/>
      <c r="E104" s="2"/>
      <c r="F104" s="2"/>
      <c r="G104" s="2"/>
      <c r="H104" s="4">
        <f t="shared" si="6"/>
        <v>0</v>
      </c>
    </row>
    <row r="105" spans="1:8" x14ac:dyDescent="0.25">
      <c r="A105" s="32"/>
      <c r="B105" s="10"/>
      <c r="C105" s="10"/>
      <c r="D105" s="10"/>
      <c r="E105" s="2"/>
      <c r="F105" s="2"/>
      <c r="G105" s="2"/>
      <c r="H105" s="4">
        <f t="shared" si="6"/>
        <v>0</v>
      </c>
    </row>
    <row r="106" spans="1:8" x14ac:dyDescent="0.25">
      <c r="A106" s="32"/>
      <c r="B106" s="10"/>
      <c r="C106" s="10"/>
      <c r="D106" s="10"/>
      <c r="E106" s="2"/>
      <c r="F106" s="2"/>
      <c r="G106" s="2"/>
      <c r="H106" s="4">
        <f t="shared" si="6"/>
        <v>0</v>
      </c>
    </row>
    <row r="107" spans="1:8" x14ac:dyDescent="0.25">
      <c r="A107" s="32"/>
      <c r="B107" s="10"/>
      <c r="C107" s="10"/>
      <c r="D107" s="10"/>
      <c r="E107" s="2"/>
      <c r="F107" s="2"/>
      <c r="G107" s="2"/>
      <c r="H107" s="4">
        <f t="shared" si="6"/>
        <v>0</v>
      </c>
    </row>
    <row r="108" spans="1:8" x14ac:dyDescent="0.25">
      <c r="A108" s="32"/>
      <c r="B108" s="10"/>
      <c r="C108" s="10"/>
      <c r="D108" s="10"/>
      <c r="E108" s="2"/>
      <c r="F108" s="2"/>
      <c r="G108" s="2"/>
      <c r="H108" s="4">
        <f>F108+G108</f>
        <v>0</v>
      </c>
    </row>
    <row r="109" spans="1:8" x14ac:dyDescent="0.25">
      <c r="A109" s="32"/>
      <c r="B109" s="31"/>
      <c r="C109" s="31"/>
      <c r="D109" s="31"/>
      <c r="E109" s="31"/>
      <c r="F109" s="31"/>
      <c r="G109" s="31"/>
      <c r="H109" s="31"/>
    </row>
    <row r="110" spans="1:8" x14ac:dyDescent="0.25">
      <c r="A110" s="8"/>
      <c r="B110" s="9"/>
      <c r="C110" s="9"/>
      <c r="D110" s="9"/>
      <c r="E110" s="9"/>
      <c r="F110" s="12">
        <f>SUM(F103:F108)</f>
        <v>0</v>
      </c>
      <c r="G110" s="12">
        <f t="shared" ref="G110:H110" si="7">SUM(G103:G108)</f>
        <v>0</v>
      </c>
      <c r="H110" s="12">
        <f t="shared" si="7"/>
        <v>0</v>
      </c>
    </row>
    <row r="111" spans="1:8" x14ac:dyDescent="0.25">
      <c r="A111" s="32" t="s">
        <v>11</v>
      </c>
      <c r="B111" s="10"/>
      <c r="C111" s="10"/>
      <c r="D111" s="10"/>
      <c r="E111" s="2"/>
      <c r="F111" s="2"/>
      <c r="G111" s="2"/>
      <c r="H111" s="4">
        <f t="shared" ref="H111:H115" si="8">F111+G111</f>
        <v>0</v>
      </c>
    </row>
    <row r="112" spans="1:8" x14ac:dyDescent="0.25">
      <c r="A112" s="32"/>
      <c r="B112" s="10"/>
      <c r="C112" s="10"/>
      <c r="D112" s="10"/>
      <c r="E112" s="2"/>
      <c r="F112" s="2"/>
      <c r="G112" s="2"/>
      <c r="H112" s="4">
        <f t="shared" si="8"/>
        <v>0</v>
      </c>
    </row>
    <row r="113" spans="1:8" x14ac:dyDescent="0.25">
      <c r="A113" s="32"/>
      <c r="B113" s="10"/>
      <c r="C113" s="10"/>
      <c r="D113" s="10"/>
      <c r="E113" s="2"/>
      <c r="F113" s="2"/>
      <c r="G113" s="2"/>
      <c r="H113" s="4">
        <f t="shared" si="8"/>
        <v>0</v>
      </c>
    </row>
    <row r="114" spans="1:8" x14ac:dyDescent="0.25">
      <c r="A114" s="32"/>
      <c r="B114" s="10"/>
      <c r="C114" s="10"/>
      <c r="D114" s="10"/>
      <c r="E114" s="2"/>
      <c r="F114" s="2"/>
      <c r="G114" s="2"/>
      <c r="H114" s="4">
        <f t="shared" si="8"/>
        <v>0</v>
      </c>
    </row>
    <row r="115" spans="1:8" x14ac:dyDescent="0.25">
      <c r="A115" s="32"/>
      <c r="B115" s="10"/>
      <c r="C115" s="10"/>
      <c r="D115" s="10"/>
      <c r="E115" s="2"/>
      <c r="F115" s="2"/>
      <c r="G115" s="2"/>
      <c r="H115" s="4">
        <f t="shared" si="8"/>
        <v>0</v>
      </c>
    </row>
    <row r="116" spans="1:8" x14ac:dyDescent="0.25">
      <c r="A116" s="32"/>
      <c r="B116" s="10"/>
      <c r="C116" s="10"/>
      <c r="D116" s="10"/>
      <c r="E116" s="2"/>
      <c r="F116" s="2"/>
      <c r="G116" s="2"/>
      <c r="H116" s="4">
        <f>F116+G116</f>
        <v>0</v>
      </c>
    </row>
    <row r="117" spans="1:8" x14ac:dyDescent="0.25">
      <c r="A117" s="32"/>
      <c r="B117" s="31"/>
      <c r="C117" s="31"/>
      <c r="D117" s="31"/>
      <c r="E117" s="31"/>
      <c r="F117" s="31"/>
      <c r="G117" s="31"/>
      <c r="H117" s="31"/>
    </row>
    <row r="118" spans="1:8" x14ac:dyDescent="0.25">
      <c r="A118" s="8"/>
      <c r="B118" s="9"/>
      <c r="C118" s="9"/>
      <c r="D118" s="9"/>
      <c r="E118" s="9"/>
      <c r="F118" s="12">
        <f>SUM(F111:F116)</f>
        <v>0</v>
      </c>
      <c r="G118" s="12">
        <f t="shared" ref="G118:H118" si="9">SUM(G111:G116)</f>
        <v>0</v>
      </c>
      <c r="H118" s="12">
        <f t="shared" si="9"/>
        <v>0</v>
      </c>
    </row>
    <row r="119" spans="1:8" x14ac:dyDescent="0.25">
      <c r="A119" s="32" t="s">
        <v>12</v>
      </c>
      <c r="B119" s="10" t="s">
        <v>70</v>
      </c>
      <c r="C119" s="10" t="s">
        <v>65</v>
      </c>
      <c r="D119" s="10" t="s">
        <v>69</v>
      </c>
      <c r="E119" s="2"/>
      <c r="F119" s="22">
        <v>21394.016258387452</v>
      </c>
      <c r="G119" s="22">
        <v>13073.763741612549</v>
      </c>
      <c r="H119" s="4">
        <f t="shared" ref="H119:H127" si="10">F119+G119</f>
        <v>34467.78</v>
      </c>
    </row>
    <row r="120" spans="1:8" x14ac:dyDescent="0.25">
      <c r="A120" s="32"/>
      <c r="B120" s="10" t="s">
        <v>88</v>
      </c>
      <c r="C120" s="10" t="s">
        <v>65</v>
      </c>
      <c r="D120" s="10" t="s">
        <v>87</v>
      </c>
      <c r="E120" s="2"/>
      <c r="F120" s="22">
        <v>75051.964213997111</v>
      </c>
      <c r="G120" s="22">
        <v>45863.835786002892</v>
      </c>
      <c r="H120" s="4">
        <f t="shared" si="10"/>
        <v>120915.8</v>
      </c>
    </row>
    <row r="121" spans="1:8" x14ac:dyDescent="0.25">
      <c r="A121" s="32"/>
      <c r="B121" s="10" t="s">
        <v>130</v>
      </c>
      <c r="C121" s="10" t="s">
        <v>66</v>
      </c>
      <c r="D121" s="10" t="s">
        <v>71</v>
      </c>
      <c r="E121" s="2"/>
      <c r="F121" s="23">
        <v>3009.5691289674951</v>
      </c>
      <c r="G121" s="23">
        <v>1839.1308710325056</v>
      </c>
      <c r="H121" s="4">
        <f t="shared" ref="H121:H123" si="11">F121+G121</f>
        <v>4848.7000000000007</v>
      </c>
    </row>
    <row r="122" spans="1:8" x14ac:dyDescent="0.25">
      <c r="A122" s="32"/>
      <c r="B122" s="10" t="s">
        <v>72</v>
      </c>
      <c r="C122" s="10" t="s">
        <v>66</v>
      </c>
      <c r="D122" s="10" t="s">
        <v>146</v>
      </c>
      <c r="E122" s="2"/>
      <c r="F122" s="4">
        <v>36244.790894821199</v>
      </c>
      <c r="G122" s="4">
        <v>22148.989105178811</v>
      </c>
      <c r="H122" s="4">
        <f t="shared" si="11"/>
        <v>58393.780000000013</v>
      </c>
    </row>
    <row r="123" spans="1:8" x14ac:dyDescent="0.25">
      <c r="A123" s="32"/>
      <c r="B123" s="10" t="s">
        <v>73</v>
      </c>
      <c r="C123" s="10" t="s">
        <v>65</v>
      </c>
      <c r="D123" s="10" t="s">
        <v>90</v>
      </c>
      <c r="E123" s="2"/>
      <c r="F123" s="4">
        <v>26343.384806137139</v>
      </c>
      <c r="G123" s="4">
        <v>16098.295193862861</v>
      </c>
      <c r="H123" s="4">
        <f t="shared" si="11"/>
        <v>42441.68</v>
      </c>
    </row>
    <row r="124" spans="1:8" x14ac:dyDescent="0.25">
      <c r="A124" s="32"/>
      <c r="B124" s="10" t="s">
        <v>148</v>
      </c>
      <c r="C124" s="10" t="s">
        <v>66</v>
      </c>
      <c r="D124" s="10" t="s">
        <v>67</v>
      </c>
      <c r="E124" s="2"/>
      <c r="F124" s="4">
        <v>38714.335805075301</v>
      </c>
      <c r="G124" s="4">
        <v>23658.114194924699</v>
      </c>
      <c r="H124" s="4">
        <f t="shared" si="10"/>
        <v>62372.45</v>
      </c>
    </row>
    <row r="125" spans="1:8" x14ac:dyDescent="0.25">
      <c r="A125" s="32"/>
      <c r="B125" s="10" t="s">
        <v>136</v>
      </c>
      <c r="C125" s="10" t="s">
        <v>65</v>
      </c>
      <c r="D125" s="10" t="s">
        <v>96</v>
      </c>
      <c r="E125" s="2"/>
      <c r="F125" s="4">
        <v>62982.745998067519</v>
      </c>
      <c r="G125" s="4">
        <v>38488.404001932475</v>
      </c>
      <c r="H125" s="4">
        <f t="shared" ref="H125" si="12">F125+G125</f>
        <v>101471.15</v>
      </c>
    </row>
    <row r="126" spans="1:8" x14ac:dyDescent="0.25">
      <c r="A126" s="32"/>
      <c r="B126" s="10" t="s">
        <v>116</v>
      </c>
      <c r="C126" s="10" t="s">
        <v>65</v>
      </c>
      <c r="D126" s="10" t="s">
        <v>12</v>
      </c>
      <c r="E126" s="2"/>
      <c r="F126" s="4">
        <v>2023.9161528258892</v>
      </c>
      <c r="G126" s="4">
        <v>1236.8038471741106</v>
      </c>
      <c r="H126" s="4">
        <f t="shared" si="10"/>
        <v>3260.72</v>
      </c>
    </row>
    <row r="127" spans="1:8" x14ac:dyDescent="0.25">
      <c r="A127" s="32"/>
      <c r="B127" s="10"/>
      <c r="C127" s="10"/>
      <c r="D127" s="10"/>
      <c r="E127" s="2"/>
      <c r="F127" s="4"/>
      <c r="G127" s="4"/>
      <c r="H127" s="4">
        <f t="shared" si="10"/>
        <v>0</v>
      </c>
    </row>
    <row r="128" spans="1:8" x14ac:dyDescent="0.25">
      <c r="A128" s="32"/>
      <c r="B128" s="10"/>
      <c r="C128" s="10"/>
      <c r="D128" s="10"/>
      <c r="E128" s="2"/>
      <c r="F128" s="2"/>
      <c r="G128" s="2"/>
      <c r="H128" s="4">
        <f>F128+G128</f>
        <v>0</v>
      </c>
    </row>
    <row r="129" spans="1:8" x14ac:dyDescent="0.25">
      <c r="A129" s="32"/>
      <c r="B129" s="31"/>
      <c r="C129" s="31"/>
      <c r="D129" s="31"/>
      <c r="E129" s="31"/>
      <c r="F129" s="31"/>
      <c r="G129" s="31"/>
      <c r="H129" s="31"/>
    </row>
    <row r="130" spans="1:8" x14ac:dyDescent="0.25">
      <c r="A130" s="8"/>
      <c r="B130" s="9"/>
      <c r="C130" s="9"/>
      <c r="D130" s="9"/>
      <c r="E130" s="9"/>
      <c r="F130" s="12">
        <f>SUM(F119:F128)</f>
        <v>265764.72325827909</v>
      </c>
      <c r="G130" s="12">
        <f t="shared" ref="G130:H130" si="13">SUM(G119:G128)</f>
        <v>162407.33674172091</v>
      </c>
      <c r="H130" s="12">
        <f t="shared" si="13"/>
        <v>428172.06000000006</v>
      </c>
    </row>
    <row r="131" spans="1:8" x14ac:dyDescent="0.25">
      <c r="A131" s="32" t="s">
        <v>13</v>
      </c>
      <c r="B131" s="10"/>
      <c r="C131" s="10"/>
      <c r="D131" s="10"/>
      <c r="E131" s="2"/>
      <c r="F131" s="4"/>
      <c r="G131" s="4"/>
      <c r="H131" s="4">
        <f t="shared" ref="H131:H135" si="14">F131+G131</f>
        <v>0</v>
      </c>
    </row>
    <row r="132" spans="1:8" x14ac:dyDescent="0.25">
      <c r="A132" s="32"/>
      <c r="B132" s="10"/>
      <c r="C132" s="10"/>
      <c r="D132" s="10"/>
      <c r="E132" s="2"/>
      <c r="F132" s="2"/>
      <c r="G132" s="2"/>
      <c r="H132" s="4">
        <f t="shared" si="14"/>
        <v>0</v>
      </c>
    </row>
    <row r="133" spans="1:8" x14ac:dyDescent="0.25">
      <c r="A133" s="32"/>
      <c r="B133" s="10"/>
      <c r="C133" s="10"/>
      <c r="D133" s="10"/>
      <c r="E133" s="2"/>
      <c r="F133" s="2"/>
      <c r="G133" s="2"/>
      <c r="H133" s="4">
        <f t="shared" si="14"/>
        <v>0</v>
      </c>
    </row>
    <row r="134" spans="1:8" x14ac:dyDescent="0.25">
      <c r="A134" s="32"/>
      <c r="B134" s="10"/>
      <c r="C134" s="10"/>
      <c r="D134" s="10"/>
      <c r="E134" s="2"/>
      <c r="F134" s="2"/>
      <c r="G134" s="2"/>
      <c r="H134" s="4">
        <f t="shared" si="14"/>
        <v>0</v>
      </c>
    </row>
    <row r="135" spans="1:8" x14ac:dyDescent="0.25">
      <c r="A135" s="32"/>
      <c r="B135" s="10"/>
      <c r="C135" s="10"/>
      <c r="D135" s="10"/>
      <c r="E135" s="2"/>
      <c r="F135" s="2"/>
      <c r="G135" s="2"/>
      <c r="H135" s="4">
        <f t="shared" si="14"/>
        <v>0</v>
      </c>
    </row>
    <row r="136" spans="1:8" x14ac:dyDescent="0.25">
      <c r="A136" s="32"/>
      <c r="B136" s="10"/>
      <c r="C136" s="10"/>
      <c r="D136" s="10"/>
      <c r="E136" s="2"/>
      <c r="F136" s="2"/>
      <c r="G136" s="2"/>
      <c r="H136" s="4">
        <f>F136+G136</f>
        <v>0</v>
      </c>
    </row>
    <row r="137" spans="1:8" x14ac:dyDescent="0.25">
      <c r="A137" s="32"/>
      <c r="B137" s="31"/>
      <c r="C137" s="31"/>
      <c r="D137" s="31"/>
      <c r="E137" s="31"/>
      <c r="F137" s="31"/>
      <c r="G137" s="31"/>
      <c r="H137" s="31"/>
    </row>
    <row r="138" spans="1:8" x14ac:dyDescent="0.25">
      <c r="A138" s="8"/>
      <c r="B138" s="9"/>
      <c r="C138" s="9"/>
      <c r="D138" s="9"/>
      <c r="E138" s="9"/>
      <c r="F138" s="12">
        <f>SUM(F131:F136)</f>
        <v>0</v>
      </c>
      <c r="G138" s="12">
        <f t="shared" ref="G138:H138" si="15">SUM(G131:G136)</f>
        <v>0</v>
      </c>
      <c r="H138" s="12">
        <f t="shared" si="15"/>
        <v>0</v>
      </c>
    </row>
    <row r="139" spans="1:8" x14ac:dyDescent="0.25">
      <c r="A139" s="32" t="s">
        <v>14</v>
      </c>
      <c r="B139" s="10" t="s">
        <v>106</v>
      </c>
      <c r="C139" s="10" t="s">
        <v>66</v>
      </c>
      <c r="D139" s="10" t="s">
        <v>61</v>
      </c>
      <c r="E139" s="2"/>
      <c r="F139" s="4">
        <v>12413.921789211519</v>
      </c>
      <c r="G139" s="22">
        <v>7586.0782107884806</v>
      </c>
      <c r="H139" s="4">
        <f t="shared" ref="H139:H143" si="16">F139+G139</f>
        <v>20000</v>
      </c>
    </row>
    <row r="140" spans="1:8" x14ac:dyDescent="0.25">
      <c r="A140" s="32"/>
      <c r="B140" s="10" t="e">
        <f>_xlfn.IFNA(VLOOKUP(#REF!,#REF!,18,FALSE),"")</f>
        <v>#REF!</v>
      </c>
      <c r="C140" s="10" t="e">
        <f>_xlfn.IFNA(VLOOKUP(#REF!,#REF!,13,FALSE),"")</f>
        <v>#REF!</v>
      </c>
      <c r="D140" s="10" t="e">
        <f>_xlfn.IFNA(VLOOKUP(#REF!,#REF!,12,FALSE),"")</f>
        <v>#REF!</v>
      </c>
      <c r="E140" s="2"/>
      <c r="F140" s="2"/>
      <c r="G140" s="2"/>
      <c r="H140" s="4">
        <f t="shared" si="16"/>
        <v>0</v>
      </c>
    </row>
    <row r="141" spans="1:8" x14ac:dyDescent="0.25">
      <c r="A141" s="32"/>
      <c r="B141" s="10" t="e">
        <f>_xlfn.IFNA(VLOOKUP(#REF!,#REF!,18,FALSE),"")</f>
        <v>#REF!</v>
      </c>
      <c r="C141" s="10" t="e">
        <f>_xlfn.IFNA(VLOOKUP(#REF!,#REF!,13,FALSE),"")</f>
        <v>#REF!</v>
      </c>
      <c r="D141" s="10" t="e">
        <f>_xlfn.IFNA(VLOOKUP(#REF!,#REF!,12,FALSE),"")</f>
        <v>#REF!</v>
      </c>
      <c r="E141" s="2"/>
      <c r="F141" s="2"/>
      <c r="G141" s="2"/>
      <c r="H141" s="4">
        <f t="shared" si="16"/>
        <v>0</v>
      </c>
    </row>
    <row r="142" spans="1:8" x14ac:dyDescent="0.25">
      <c r="A142" s="32"/>
      <c r="B142" s="10" t="e">
        <f>_xlfn.IFNA(VLOOKUP(#REF!,#REF!,18,FALSE),"")</f>
        <v>#REF!</v>
      </c>
      <c r="C142" s="10" t="e">
        <f>_xlfn.IFNA(VLOOKUP(#REF!,#REF!,13,FALSE),"")</f>
        <v>#REF!</v>
      </c>
      <c r="D142" s="10" t="e">
        <f>_xlfn.IFNA(VLOOKUP(#REF!,#REF!,12,FALSE),"")</f>
        <v>#REF!</v>
      </c>
      <c r="E142" s="2"/>
      <c r="F142" s="2"/>
      <c r="G142" s="2"/>
      <c r="H142" s="4">
        <f t="shared" si="16"/>
        <v>0</v>
      </c>
    </row>
    <row r="143" spans="1:8" x14ac:dyDescent="0.25">
      <c r="A143" s="32"/>
      <c r="B143" s="10" t="e">
        <f>_xlfn.IFNA(VLOOKUP(#REF!,#REF!,18,FALSE),"")</f>
        <v>#REF!</v>
      </c>
      <c r="C143" s="10" t="e">
        <f>_xlfn.IFNA(VLOOKUP(#REF!,#REF!,13,FALSE),"")</f>
        <v>#REF!</v>
      </c>
      <c r="D143" s="10" t="e">
        <f>_xlfn.IFNA(VLOOKUP(#REF!,#REF!,12,FALSE),"")</f>
        <v>#REF!</v>
      </c>
      <c r="E143" s="2"/>
      <c r="F143" s="2"/>
      <c r="G143" s="2"/>
      <c r="H143" s="4">
        <f t="shared" si="16"/>
        <v>0</v>
      </c>
    </row>
    <row r="144" spans="1:8" x14ac:dyDescent="0.25">
      <c r="A144" s="32"/>
      <c r="B144" s="10" t="e">
        <f>_xlfn.IFNA(VLOOKUP(#REF!,#REF!,18,FALSE),"")</f>
        <v>#REF!</v>
      </c>
      <c r="C144" s="10" t="e">
        <f>_xlfn.IFNA(VLOOKUP(#REF!,#REF!,13,FALSE),"")</f>
        <v>#REF!</v>
      </c>
      <c r="D144" s="10" t="e">
        <f>_xlfn.IFNA(VLOOKUP(#REF!,#REF!,12,FALSE),"")</f>
        <v>#REF!</v>
      </c>
      <c r="E144" s="2"/>
      <c r="F144" s="2"/>
      <c r="G144" s="2"/>
      <c r="H144" s="4">
        <f>F144+G144</f>
        <v>0</v>
      </c>
    </row>
    <row r="145" spans="1:8" x14ac:dyDescent="0.25">
      <c r="A145" s="32"/>
      <c r="B145" s="31"/>
      <c r="C145" s="31"/>
      <c r="D145" s="31"/>
      <c r="E145" s="31"/>
      <c r="F145" s="31"/>
      <c r="G145" s="31"/>
      <c r="H145" s="31"/>
    </row>
    <row r="146" spans="1:8" x14ac:dyDescent="0.25">
      <c r="A146" s="8"/>
      <c r="B146" s="9"/>
      <c r="C146" s="9"/>
      <c r="D146" s="9"/>
      <c r="E146" s="9"/>
      <c r="F146" s="12">
        <f>SUM(F139:F144)</f>
        <v>12413.921789211519</v>
      </c>
      <c r="G146" s="12">
        <f t="shared" ref="G146:H146" si="17">SUM(G139:G144)</f>
        <v>7586.0782107884806</v>
      </c>
      <c r="H146" s="12">
        <f t="shared" si="17"/>
        <v>20000</v>
      </c>
    </row>
    <row r="147" spans="1:8" x14ac:dyDescent="0.25">
      <c r="A147" s="32" t="s">
        <v>15</v>
      </c>
      <c r="B147" s="10"/>
      <c r="C147" s="10"/>
      <c r="D147" s="10"/>
      <c r="E147" s="2"/>
      <c r="F147" s="2"/>
      <c r="G147" s="2"/>
      <c r="H147" s="4">
        <f t="shared" ref="H147:H151" si="18">F147+G147</f>
        <v>0</v>
      </c>
    </row>
    <row r="148" spans="1:8" x14ac:dyDescent="0.25">
      <c r="A148" s="32"/>
      <c r="B148" s="10"/>
      <c r="C148" s="10"/>
      <c r="D148" s="10"/>
      <c r="E148" s="2"/>
      <c r="F148" s="2"/>
      <c r="G148" s="2"/>
      <c r="H148" s="4">
        <f t="shared" si="18"/>
        <v>0</v>
      </c>
    </row>
    <row r="149" spans="1:8" x14ac:dyDescent="0.25">
      <c r="A149" s="32"/>
      <c r="B149" s="10"/>
      <c r="C149" s="10"/>
      <c r="D149" s="10"/>
      <c r="E149" s="2"/>
      <c r="F149" s="2"/>
      <c r="G149" s="2"/>
      <c r="H149" s="4">
        <f t="shared" si="18"/>
        <v>0</v>
      </c>
    </row>
    <row r="150" spans="1:8" x14ac:dyDescent="0.25">
      <c r="A150" s="32"/>
      <c r="B150" s="10"/>
      <c r="C150" s="10"/>
      <c r="D150" s="10"/>
      <c r="E150" s="2"/>
      <c r="F150" s="2"/>
      <c r="G150" s="2"/>
      <c r="H150" s="4">
        <f t="shared" si="18"/>
        <v>0</v>
      </c>
    </row>
    <row r="151" spans="1:8" x14ac:dyDescent="0.25">
      <c r="A151" s="32"/>
      <c r="B151" s="10"/>
      <c r="C151" s="10"/>
      <c r="D151" s="10"/>
      <c r="E151" s="2"/>
      <c r="F151" s="2"/>
      <c r="G151" s="2"/>
      <c r="H151" s="4">
        <f t="shared" si="18"/>
        <v>0</v>
      </c>
    </row>
    <row r="152" spans="1:8" x14ac:dyDescent="0.25">
      <c r="A152" s="32"/>
      <c r="B152" s="10"/>
      <c r="C152" s="10"/>
      <c r="D152" s="10"/>
      <c r="E152" s="2"/>
      <c r="F152" s="2"/>
      <c r="G152" s="2"/>
      <c r="H152" s="4">
        <f>F152+G152</f>
        <v>0</v>
      </c>
    </row>
    <row r="153" spans="1:8" x14ac:dyDescent="0.25">
      <c r="A153" s="32"/>
      <c r="B153" s="31"/>
      <c r="C153" s="31"/>
      <c r="D153" s="31"/>
      <c r="E153" s="31"/>
      <c r="F153" s="31"/>
      <c r="G153" s="31"/>
      <c r="H153" s="31"/>
    </row>
    <row r="154" spans="1:8" x14ac:dyDescent="0.25">
      <c r="A154" s="8"/>
      <c r="B154" s="9"/>
      <c r="C154" s="9"/>
      <c r="D154" s="9"/>
      <c r="E154" s="9"/>
      <c r="F154" s="12">
        <f>SUM(F147:F152)</f>
        <v>0</v>
      </c>
      <c r="G154" s="12">
        <f t="shared" ref="G154:H154" si="19">SUM(G147:G152)</f>
        <v>0</v>
      </c>
      <c r="H154" s="12">
        <f t="shared" si="19"/>
        <v>0</v>
      </c>
    </row>
    <row r="155" spans="1:8" x14ac:dyDescent="0.25">
      <c r="A155" s="32" t="s">
        <v>16</v>
      </c>
      <c r="B155" s="28" t="s">
        <v>153</v>
      </c>
      <c r="C155" s="10" t="s">
        <v>155</v>
      </c>
      <c r="D155" s="10" t="s">
        <v>77</v>
      </c>
      <c r="E155" s="2"/>
      <c r="F155" s="22">
        <v>3103.4804473028798</v>
      </c>
      <c r="G155" s="22">
        <v>1896.5195526971202</v>
      </c>
      <c r="H155" s="4">
        <f t="shared" ref="H155:H162" si="20">F155+G155</f>
        <v>5000</v>
      </c>
    </row>
    <row r="156" spans="1:8" x14ac:dyDescent="0.25">
      <c r="A156" s="32"/>
      <c r="B156" s="10" t="s">
        <v>154</v>
      </c>
      <c r="C156" s="10" t="s">
        <v>155</v>
      </c>
      <c r="D156" s="10" t="s">
        <v>77</v>
      </c>
      <c r="E156" s="2"/>
      <c r="F156" s="22">
        <v>3724.1765367634557</v>
      </c>
      <c r="G156" s="22">
        <v>2275.8234632365443</v>
      </c>
      <c r="H156" s="4">
        <f t="shared" si="20"/>
        <v>6000</v>
      </c>
    </row>
    <row r="157" spans="1:8" x14ac:dyDescent="0.25">
      <c r="A157" s="32"/>
      <c r="B157" s="10" t="s">
        <v>137</v>
      </c>
      <c r="C157" s="10" t="s">
        <v>65</v>
      </c>
      <c r="D157" s="10" t="s">
        <v>61</v>
      </c>
      <c r="E157" s="2"/>
      <c r="F157" s="22">
        <v>60716.491471033543</v>
      </c>
      <c r="G157" s="22">
        <v>37103.508528966457</v>
      </c>
      <c r="H157" s="4">
        <f t="shared" ref="H157:H159" si="21">F157+G157</f>
        <v>97820</v>
      </c>
    </row>
    <row r="158" spans="1:8" x14ac:dyDescent="0.25">
      <c r="A158" s="32"/>
      <c r="B158" s="10" t="s">
        <v>129</v>
      </c>
      <c r="C158" s="10" t="s">
        <v>65</v>
      </c>
      <c r="D158" s="10" t="s">
        <v>128</v>
      </c>
      <c r="E158" s="2"/>
      <c r="F158" s="22">
        <v>71007.632634289897</v>
      </c>
      <c r="G158" s="22">
        <v>43392.36736571011</v>
      </c>
      <c r="H158" s="4">
        <f t="shared" si="21"/>
        <v>114400</v>
      </c>
    </row>
    <row r="159" spans="1:8" x14ac:dyDescent="0.25">
      <c r="A159" s="32"/>
      <c r="B159" s="10" t="s">
        <v>88</v>
      </c>
      <c r="C159" s="10" t="s">
        <v>65</v>
      </c>
      <c r="D159" s="10" t="s">
        <v>87</v>
      </c>
      <c r="E159" s="2"/>
      <c r="F159" s="22">
        <v>30748.061500580694</v>
      </c>
      <c r="G159" s="22">
        <v>18789.968499419305</v>
      </c>
      <c r="H159" s="4">
        <f t="shared" si="21"/>
        <v>49538.03</v>
      </c>
    </row>
    <row r="160" spans="1:8" x14ac:dyDescent="0.25">
      <c r="A160" s="32"/>
      <c r="B160" s="10" t="s">
        <v>70</v>
      </c>
      <c r="C160" s="10" t="s">
        <v>65</v>
      </c>
      <c r="D160" s="10" t="s">
        <v>69</v>
      </c>
      <c r="E160" s="2"/>
      <c r="F160" s="22">
        <v>13655.146380188517</v>
      </c>
      <c r="G160" s="22">
        <v>8344.583619811483</v>
      </c>
      <c r="H160" s="4">
        <f t="shared" si="20"/>
        <v>21999.73</v>
      </c>
    </row>
    <row r="161" spans="1:8" x14ac:dyDescent="0.25">
      <c r="A161" s="32"/>
      <c r="B161" t="s">
        <v>112</v>
      </c>
      <c r="C161" s="10" t="s">
        <v>155</v>
      </c>
      <c r="D161" s="10" t="s">
        <v>155</v>
      </c>
      <c r="E161" s="2"/>
      <c r="F161" s="22">
        <v>1440.0149275485362</v>
      </c>
      <c r="G161" s="22">
        <v>879.98507245146379</v>
      </c>
      <c r="H161" s="4">
        <f t="shared" si="20"/>
        <v>2320</v>
      </c>
    </row>
    <row r="162" spans="1:8" x14ac:dyDescent="0.25">
      <c r="A162" s="32"/>
      <c r="B162" s="10" t="s">
        <v>72</v>
      </c>
      <c r="C162" s="10" t="s">
        <v>66</v>
      </c>
      <c r="D162" s="10" t="s">
        <v>146</v>
      </c>
      <c r="E162" s="2"/>
      <c r="F162" s="22">
        <v>7248.8179016480199</v>
      </c>
      <c r="G162" s="22">
        <v>4429.712098351979</v>
      </c>
      <c r="H162" s="4">
        <f t="shared" si="20"/>
        <v>11678.529999999999</v>
      </c>
    </row>
    <row r="163" spans="1:8" x14ac:dyDescent="0.25">
      <c r="A163" s="32"/>
      <c r="B163" s="10" t="s">
        <v>97</v>
      </c>
      <c r="C163" s="10" t="s">
        <v>65</v>
      </c>
      <c r="D163" s="10" t="s">
        <v>68</v>
      </c>
      <c r="E163" s="2"/>
      <c r="F163" s="4">
        <v>1346.9105141294499</v>
      </c>
      <c r="G163" s="4">
        <v>823.08948587055011</v>
      </c>
      <c r="H163" s="4">
        <f>F163+G163</f>
        <v>2170</v>
      </c>
    </row>
    <row r="164" spans="1:8" x14ac:dyDescent="0.25">
      <c r="A164" s="32"/>
      <c r="B164" s="31"/>
      <c r="C164" s="31"/>
      <c r="D164" s="31"/>
      <c r="E164" s="31"/>
      <c r="F164" s="31"/>
      <c r="G164" s="31"/>
      <c r="H164" s="31"/>
    </row>
    <row r="165" spans="1:8" x14ac:dyDescent="0.25">
      <c r="A165" s="8"/>
      <c r="B165" s="9"/>
      <c r="C165" s="9"/>
      <c r="D165" s="9"/>
      <c r="E165" s="9"/>
      <c r="F165" s="12">
        <f>SUM(F155:F163)</f>
        <v>192990.73231348497</v>
      </c>
      <c r="G165" s="12">
        <f t="shared" ref="G165:H165" si="22">SUM(G155:G163)</f>
        <v>117935.55768651502</v>
      </c>
      <c r="H165" s="12">
        <f t="shared" si="22"/>
        <v>310926.29000000004</v>
      </c>
    </row>
    <row r="166" spans="1:8" x14ac:dyDescent="0.25">
      <c r="A166" s="32" t="s">
        <v>17</v>
      </c>
      <c r="B166" s="10" t="s">
        <v>105</v>
      </c>
      <c r="C166" s="10" t="s">
        <v>65</v>
      </c>
      <c r="D166" s="10" t="s">
        <v>74</v>
      </c>
      <c r="E166" s="2"/>
      <c r="F166" s="4">
        <v>3499.2486878647323</v>
      </c>
      <c r="G166" s="4">
        <v>2138.3713121352675</v>
      </c>
      <c r="H166" s="4">
        <f t="shared" ref="H166:H201" si="23">F166+G166</f>
        <v>5637.62</v>
      </c>
    </row>
    <row r="167" spans="1:8" x14ac:dyDescent="0.25">
      <c r="A167" s="32"/>
      <c r="B167" s="10" t="s">
        <v>104</v>
      </c>
      <c r="C167" s="10" t="s">
        <v>65</v>
      </c>
      <c r="D167" s="10" t="s">
        <v>74</v>
      </c>
      <c r="E167" s="2"/>
      <c r="F167" s="4">
        <v>7413.8051291875363</v>
      </c>
      <c r="G167" s="4">
        <v>4530.5348708124639</v>
      </c>
      <c r="H167" s="4">
        <f t="shared" si="23"/>
        <v>11944.34</v>
      </c>
    </row>
    <row r="168" spans="1:8" x14ac:dyDescent="0.25">
      <c r="A168" s="32"/>
      <c r="B168" s="10" t="s">
        <v>85</v>
      </c>
      <c r="C168" s="10" t="s">
        <v>65</v>
      </c>
      <c r="D168" s="10" t="s">
        <v>74</v>
      </c>
      <c r="E168" s="2"/>
      <c r="F168" s="4">
        <v>4000.3490548080445</v>
      </c>
      <c r="G168" s="4">
        <v>2444.5909451919551</v>
      </c>
      <c r="H168" s="4">
        <f t="shared" si="23"/>
        <v>6444.94</v>
      </c>
    </row>
    <row r="169" spans="1:8" x14ac:dyDescent="0.25">
      <c r="A169" s="32"/>
      <c r="B169" s="10" t="s">
        <v>93</v>
      </c>
      <c r="C169" s="10" t="s">
        <v>65</v>
      </c>
      <c r="D169" s="10" t="s">
        <v>74</v>
      </c>
      <c r="E169" s="2"/>
      <c r="F169" s="4">
        <v>1495.6292971642038</v>
      </c>
      <c r="G169" s="4">
        <v>913.97070283579615</v>
      </c>
      <c r="H169" s="4">
        <f t="shared" si="23"/>
        <v>2409.6</v>
      </c>
    </row>
    <row r="170" spans="1:8" x14ac:dyDescent="0.25">
      <c r="A170" s="32"/>
      <c r="B170" s="10" t="s">
        <v>75</v>
      </c>
      <c r="C170" s="10" t="s">
        <v>65</v>
      </c>
      <c r="D170" s="10" t="s">
        <v>74</v>
      </c>
      <c r="E170" s="2"/>
      <c r="F170" s="4">
        <v>4660.3476206532641</v>
      </c>
      <c r="G170" s="4">
        <v>2847.9123793467361</v>
      </c>
      <c r="H170" s="4">
        <f t="shared" ref="H170:H189" si="24">F170+G170</f>
        <v>7508.26</v>
      </c>
    </row>
    <row r="171" spans="1:8" x14ac:dyDescent="0.25">
      <c r="A171" s="32"/>
      <c r="B171" s="10" t="s">
        <v>76</v>
      </c>
      <c r="C171" s="10" t="s">
        <v>65</v>
      </c>
      <c r="D171" s="10" t="s">
        <v>74</v>
      </c>
      <c r="E171" s="2"/>
      <c r="F171" s="4">
        <v>2719.2571540049939</v>
      </c>
      <c r="G171" s="4">
        <v>1661.7228459950056</v>
      </c>
      <c r="H171" s="4">
        <f t="shared" si="24"/>
        <v>4380.9799999999996</v>
      </c>
    </row>
    <row r="172" spans="1:8" x14ac:dyDescent="0.25">
      <c r="A172" s="32"/>
      <c r="B172" s="10" t="s">
        <v>120</v>
      </c>
      <c r="C172" s="10" t="s">
        <v>65</v>
      </c>
      <c r="D172" s="10" t="s">
        <v>74</v>
      </c>
      <c r="E172" s="2"/>
      <c r="F172" s="4">
        <v>2094.3403311360862</v>
      </c>
      <c r="G172" s="4">
        <v>1279.8396688639136</v>
      </c>
      <c r="H172" s="4">
        <f t="shared" si="24"/>
        <v>3374.18</v>
      </c>
    </row>
    <row r="173" spans="1:8" x14ac:dyDescent="0.25">
      <c r="A173" s="32"/>
      <c r="B173" s="10" t="s">
        <v>82</v>
      </c>
      <c r="C173" s="10" t="s">
        <v>65</v>
      </c>
      <c r="D173" s="10" t="s">
        <v>74</v>
      </c>
      <c r="E173" s="2"/>
      <c r="F173" s="4">
        <v>5251.045468110211</v>
      </c>
      <c r="G173" s="4">
        <v>3208.8845318897897</v>
      </c>
      <c r="H173" s="4">
        <f t="shared" ref="H173:H184" si="25">F173+G173</f>
        <v>8459.93</v>
      </c>
    </row>
    <row r="174" spans="1:8" x14ac:dyDescent="0.25">
      <c r="A174" s="32"/>
      <c r="B174" s="10" t="s">
        <v>102</v>
      </c>
      <c r="C174" s="10" t="s">
        <v>65</v>
      </c>
      <c r="D174" s="10" t="s">
        <v>74</v>
      </c>
      <c r="E174" s="2"/>
      <c r="F174" s="4">
        <v>1413.126372953104</v>
      </c>
      <c r="G174" s="4">
        <v>863.55362704689583</v>
      </c>
      <c r="H174" s="4">
        <f t="shared" si="25"/>
        <v>2276.6799999999998</v>
      </c>
    </row>
    <row r="175" spans="1:8" x14ac:dyDescent="0.25">
      <c r="A175" s="32"/>
      <c r="B175" s="10" t="s">
        <v>99</v>
      </c>
      <c r="C175" s="10" t="s">
        <v>65</v>
      </c>
      <c r="D175" s="10" t="s">
        <v>74</v>
      </c>
      <c r="E175" s="2"/>
      <c r="F175" s="4">
        <v>1658.4006396643454</v>
      </c>
      <c r="G175" s="4">
        <v>1013.4393603356548</v>
      </c>
      <c r="H175" s="4">
        <f t="shared" si="25"/>
        <v>2671.84</v>
      </c>
    </row>
    <row r="176" spans="1:8" x14ac:dyDescent="0.25">
      <c r="A176" s="32"/>
      <c r="B176" s="10" t="s">
        <v>123</v>
      </c>
      <c r="C176" s="10" t="s">
        <v>65</v>
      </c>
      <c r="D176" s="10" t="s">
        <v>74</v>
      </c>
      <c r="E176" s="2"/>
      <c r="F176" s="4">
        <v>4027.3245068560009</v>
      </c>
      <c r="G176" s="4">
        <v>2461.0754931439988</v>
      </c>
      <c r="H176" s="4">
        <f t="shared" si="25"/>
        <v>6488.4</v>
      </c>
    </row>
    <row r="177" spans="1:8" x14ac:dyDescent="0.25">
      <c r="A177" s="32"/>
      <c r="B177" s="10" t="s">
        <v>125</v>
      </c>
      <c r="C177" s="10" t="s">
        <v>65</v>
      </c>
      <c r="D177" s="10" t="s">
        <v>74</v>
      </c>
      <c r="E177" s="2"/>
      <c r="F177" s="4">
        <v>2725.6130819610707</v>
      </c>
      <c r="G177" s="4">
        <v>1665.6069180389297</v>
      </c>
      <c r="H177" s="4">
        <f t="shared" si="25"/>
        <v>4391.22</v>
      </c>
    </row>
    <row r="178" spans="1:8" x14ac:dyDescent="0.25">
      <c r="A178" s="32"/>
      <c r="B178" s="10" t="s">
        <v>86</v>
      </c>
      <c r="C178" s="10" t="s">
        <v>65</v>
      </c>
      <c r="D178" s="10" t="s">
        <v>74</v>
      </c>
      <c r="E178" s="2"/>
      <c r="F178" s="4">
        <v>4138.8635941320672</v>
      </c>
      <c r="G178" s="4">
        <v>2529.2364058679336</v>
      </c>
      <c r="H178" s="4">
        <f t="shared" si="25"/>
        <v>6668.1</v>
      </c>
    </row>
    <row r="179" spans="1:8" x14ac:dyDescent="0.25">
      <c r="A179" s="32"/>
      <c r="B179" t="s">
        <v>100</v>
      </c>
      <c r="C179" s="10" t="s">
        <v>155</v>
      </c>
      <c r="D179" s="10" t="s">
        <v>155</v>
      </c>
      <c r="E179" s="2"/>
      <c r="F179" s="4">
        <v>1575.9721989839809</v>
      </c>
      <c r="G179" s="4">
        <v>963.06780101601919</v>
      </c>
      <c r="H179" s="4">
        <f t="shared" si="25"/>
        <v>2539.04</v>
      </c>
    </row>
    <row r="180" spans="1:8" x14ac:dyDescent="0.25">
      <c r="A180" s="32"/>
      <c r="B180" s="10" t="s">
        <v>119</v>
      </c>
      <c r="C180" s="10" t="s">
        <v>65</v>
      </c>
      <c r="D180" s="10" t="s">
        <v>74</v>
      </c>
      <c r="E180" s="2"/>
      <c r="F180" s="4">
        <v>4122.4585964876233</v>
      </c>
      <c r="G180" s="4">
        <v>2519.2114035123764</v>
      </c>
      <c r="H180" s="4">
        <f t="shared" si="25"/>
        <v>6641.67</v>
      </c>
    </row>
    <row r="181" spans="1:8" x14ac:dyDescent="0.25">
      <c r="A181" s="32"/>
      <c r="B181" s="10" t="s">
        <v>141</v>
      </c>
      <c r="C181" s="10" t="s">
        <v>65</v>
      </c>
      <c r="D181" s="10" t="s">
        <v>17</v>
      </c>
      <c r="E181" s="2"/>
      <c r="F181" s="4">
        <v>73.52145179660522</v>
      </c>
      <c r="G181" s="4">
        <v>44.928548203394769</v>
      </c>
      <c r="H181" s="4">
        <f t="shared" si="25"/>
        <v>118.44999999999999</v>
      </c>
    </row>
    <row r="182" spans="1:8" x14ac:dyDescent="0.25">
      <c r="A182" s="32"/>
      <c r="B182" s="10" t="s">
        <v>113</v>
      </c>
      <c r="C182" s="10" t="s">
        <v>65</v>
      </c>
      <c r="D182" s="10" t="s">
        <v>74</v>
      </c>
      <c r="E182" s="2"/>
      <c r="F182" s="4">
        <v>2979.7384749080197</v>
      </c>
      <c r="G182" s="4">
        <v>1820.9015250919806</v>
      </c>
      <c r="H182" s="4">
        <f t="shared" si="25"/>
        <v>4800.6400000000003</v>
      </c>
    </row>
    <row r="183" spans="1:8" x14ac:dyDescent="0.25">
      <c r="A183" s="32"/>
      <c r="B183" s="10" t="s">
        <v>114</v>
      </c>
      <c r="C183" s="10" t="s">
        <v>65</v>
      </c>
      <c r="D183" s="10" t="s">
        <v>63</v>
      </c>
      <c r="E183" s="2"/>
      <c r="F183" s="4">
        <v>1868.6366121255371</v>
      </c>
      <c r="G183" s="4">
        <v>1141.9133878744631</v>
      </c>
      <c r="H183" s="4">
        <f t="shared" si="25"/>
        <v>3010.55</v>
      </c>
    </row>
    <row r="184" spans="1:8" x14ac:dyDescent="0.25">
      <c r="A184" s="32"/>
      <c r="B184" s="10" t="s">
        <v>89</v>
      </c>
      <c r="C184" s="10" t="s">
        <v>65</v>
      </c>
      <c r="D184" s="10" t="s">
        <v>74</v>
      </c>
      <c r="E184" s="2"/>
      <c r="F184" s="4">
        <v>2165.2052036698005</v>
      </c>
      <c r="G184" s="4">
        <v>1323.1447963302001</v>
      </c>
      <c r="H184" s="4">
        <f t="shared" si="25"/>
        <v>3488.3500000000004</v>
      </c>
    </row>
    <row r="185" spans="1:8" x14ac:dyDescent="0.25">
      <c r="A185" s="32"/>
      <c r="B185" s="10" t="s">
        <v>92</v>
      </c>
      <c r="C185" s="10" t="s">
        <v>65</v>
      </c>
      <c r="D185" s="10" t="s">
        <v>74</v>
      </c>
      <c r="E185" s="2"/>
      <c r="F185" s="4">
        <v>3186.3619961285508</v>
      </c>
      <c r="G185" s="4">
        <v>1947.1680038714496</v>
      </c>
      <c r="H185" s="4">
        <f t="shared" si="24"/>
        <v>5133.5300000000007</v>
      </c>
    </row>
    <row r="186" spans="1:8" x14ac:dyDescent="0.25">
      <c r="A186" s="32"/>
      <c r="B186" s="10" t="s">
        <v>115</v>
      </c>
      <c r="C186" s="10" t="s">
        <v>65</v>
      </c>
      <c r="D186" s="10" t="s">
        <v>74</v>
      </c>
      <c r="E186" s="2"/>
      <c r="F186" s="4">
        <v>2094.1727431919317</v>
      </c>
      <c r="G186" s="4">
        <v>1279.737256808068</v>
      </c>
      <c r="H186" s="4">
        <f t="shared" si="24"/>
        <v>3373.91</v>
      </c>
    </row>
    <row r="187" spans="1:8" x14ac:dyDescent="0.25">
      <c r="A187" s="32"/>
      <c r="B187" s="10" t="s">
        <v>107</v>
      </c>
      <c r="C187" s="10" t="s">
        <v>65</v>
      </c>
      <c r="D187" s="10" t="s">
        <v>74</v>
      </c>
      <c r="E187" s="2"/>
      <c r="F187" s="4">
        <v>1591.8744327959607</v>
      </c>
      <c r="G187" s="4">
        <v>972.78556720403913</v>
      </c>
      <c r="H187" s="4">
        <f t="shared" si="24"/>
        <v>2564.66</v>
      </c>
    </row>
    <row r="188" spans="1:8" x14ac:dyDescent="0.25">
      <c r="A188" s="32"/>
      <c r="B188" s="10" t="s">
        <v>144</v>
      </c>
      <c r="C188" s="10" t="s">
        <v>65</v>
      </c>
      <c r="D188" s="10" t="s">
        <v>74</v>
      </c>
      <c r="E188" s="2"/>
      <c r="F188" s="4">
        <v>1797.5731168431955</v>
      </c>
      <c r="G188" s="4">
        <v>1098.4868831568044</v>
      </c>
      <c r="H188" s="4">
        <f t="shared" si="24"/>
        <v>2896.06</v>
      </c>
    </row>
    <row r="189" spans="1:8" x14ac:dyDescent="0.25">
      <c r="A189" s="32"/>
      <c r="B189" s="10" t="s">
        <v>117</v>
      </c>
      <c r="C189" s="10" t="s">
        <v>65</v>
      </c>
      <c r="D189" s="10" t="s">
        <v>74</v>
      </c>
      <c r="E189" s="2"/>
      <c r="F189" s="4">
        <v>3815.5616220147363</v>
      </c>
      <c r="G189" s="4">
        <v>2331.6683779852633</v>
      </c>
      <c r="H189" s="4">
        <f t="shared" si="24"/>
        <v>6147.23</v>
      </c>
    </row>
    <row r="190" spans="1:8" x14ac:dyDescent="0.25">
      <c r="A190" s="32"/>
      <c r="B190" s="10" t="s">
        <v>118</v>
      </c>
      <c r="C190" s="10" t="s">
        <v>65</v>
      </c>
      <c r="D190" s="10" t="s">
        <v>74</v>
      </c>
      <c r="E190" s="2"/>
      <c r="F190" s="4">
        <v>2389.6489096187443</v>
      </c>
      <c r="G190" s="4">
        <v>1460.3010903812556</v>
      </c>
      <c r="H190" s="4">
        <f t="shared" si="23"/>
        <v>3849.95</v>
      </c>
    </row>
    <row r="191" spans="1:8" x14ac:dyDescent="0.25">
      <c r="A191" s="32"/>
      <c r="B191" s="10" t="s">
        <v>139</v>
      </c>
      <c r="C191" s="10" t="s">
        <v>65</v>
      </c>
      <c r="D191" s="10" t="s">
        <v>74</v>
      </c>
      <c r="E191" s="2"/>
      <c r="F191" s="4">
        <v>1854.937849431142</v>
      </c>
      <c r="G191" s="4">
        <v>1133.542150568858</v>
      </c>
      <c r="H191" s="4">
        <f t="shared" si="23"/>
        <v>2988.48</v>
      </c>
    </row>
    <row r="192" spans="1:8" x14ac:dyDescent="0.25">
      <c r="A192" s="32"/>
      <c r="B192" s="10" t="s">
        <v>155</v>
      </c>
      <c r="C192" s="10" t="s">
        <v>155</v>
      </c>
      <c r="D192" s="10" t="s">
        <v>155</v>
      </c>
      <c r="E192" s="2"/>
      <c r="F192" s="4"/>
      <c r="G192" s="4"/>
      <c r="H192" s="4">
        <f t="shared" si="23"/>
        <v>0</v>
      </c>
    </row>
    <row r="193" spans="1:8" x14ac:dyDescent="0.25">
      <c r="A193" s="32"/>
      <c r="B193" s="10" t="s">
        <v>155</v>
      </c>
      <c r="C193" s="10" t="s">
        <v>155</v>
      </c>
      <c r="D193" s="10" t="s">
        <v>155</v>
      </c>
      <c r="E193" s="2"/>
      <c r="F193" s="4"/>
      <c r="G193" s="4"/>
      <c r="H193" s="4">
        <f t="shared" si="23"/>
        <v>0</v>
      </c>
    </row>
    <row r="194" spans="1:8" x14ac:dyDescent="0.25">
      <c r="A194" s="32"/>
      <c r="B194" s="10" t="s">
        <v>155</v>
      </c>
      <c r="C194" s="10" t="s">
        <v>155</v>
      </c>
      <c r="D194" s="10" t="s">
        <v>155</v>
      </c>
      <c r="E194" s="2"/>
      <c r="F194" s="4"/>
      <c r="G194" s="4"/>
      <c r="H194" s="4">
        <f t="shared" si="23"/>
        <v>0</v>
      </c>
    </row>
    <row r="195" spans="1:8" x14ac:dyDescent="0.25">
      <c r="A195" s="32"/>
      <c r="B195" s="10" t="s">
        <v>155</v>
      </c>
      <c r="C195" s="10" t="s">
        <v>155</v>
      </c>
      <c r="D195" s="10" t="s">
        <v>155</v>
      </c>
      <c r="E195" s="2"/>
      <c r="F195" s="4"/>
      <c r="G195" s="4"/>
      <c r="H195" s="4">
        <f t="shared" si="23"/>
        <v>0</v>
      </c>
    </row>
    <row r="196" spans="1:8" x14ac:dyDescent="0.25">
      <c r="A196" s="32"/>
      <c r="B196" s="10" t="s">
        <v>155</v>
      </c>
      <c r="C196" s="10" t="s">
        <v>155</v>
      </c>
      <c r="D196" s="10" t="s">
        <v>155</v>
      </c>
      <c r="E196" s="2"/>
      <c r="F196" s="4"/>
      <c r="G196" s="4"/>
      <c r="H196" s="4">
        <f t="shared" si="23"/>
        <v>0</v>
      </c>
    </row>
    <row r="197" spans="1:8" x14ac:dyDescent="0.25">
      <c r="A197" s="32"/>
      <c r="B197" s="10" t="s">
        <v>155</v>
      </c>
      <c r="C197" s="10" t="s">
        <v>155</v>
      </c>
      <c r="D197" s="10" t="s">
        <v>155</v>
      </c>
      <c r="E197" s="2"/>
      <c r="F197" s="4"/>
      <c r="G197" s="4"/>
      <c r="H197" s="4">
        <f t="shared" si="23"/>
        <v>0</v>
      </c>
    </row>
    <row r="198" spans="1:8" x14ac:dyDescent="0.25">
      <c r="A198" s="32"/>
      <c r="B198" s="10" t="s">
        <v>155</v>
      </c>
      <c r="C198" s="10" t="s">
        <v>155</v>
      </c>
      <c r="D198" s="10" t="s">
        <v>155</v>
      </c>
      <c r="E198" s="2"/>
      <c r="F198" s="4"/>
      <c r="G198" s="4"/>
      <c r="H198" s="4">
        <f t="shared" si="23"/>
        <v>0</v>
      </c>
    </row>
    <row r="199" spans="1:8" x14ac:dyDescent="0.25">
      <c r="A199" s="32"/>
      <c r="B199" s="10" t="s">
        <v>155</v>
      </c>
      <c r="C199" s="10" t="s">
        <v>155</v>
      </c>
      <c r="D199" s="10" t="s">
        <v>155</v>
      </c>
      <c r="E199" s="2"/>
      <c r="F199" s="4"/>
      <c r="G199" s="4"/>
      <c r="H199" s="4">
        <f t="shared" si="23"/>
        <v>0</v>
      </c>
    </row>
    <row r="200" spans="1:8" x14ac:dyDescent="0.25">
      <c r="A200" s="32"/>
      <c r="B200" s="10" t="s">
        <v>155</v>
      </c>
      <c r="C200" s="10" t="s">
        <v>155</v>
      </c>
      <c r="D200" s="10" t="s">
        <v>155</v>
      </c>
      <c r="E200" s="2"/>
      <c r="F200" s="4"/>
      <c r="G200" s="4"/>
      <c r="H200" s="4">
        <f t="shared" si="23"/>
        <v>0</v>
      </c>
    </row>
    <row r="201" spans="1:8" x14ac:dyDescent="0.25">
      <c r="A201" s="32"/>
      <c r="B201" s="10" t="s">
        <v>155</v>
      </c>
      <c r="C201" s="10" t="s">
        <v>155</v>
      </c>
      <c r="D201" s="10" t="s">
        <v>155</v>
      </c>
      <c r="E201" s="2"/>
      <c r="F201" s="4"/>
      <c r="G201" s="4"/>
      <c r="H201" s="4">
        <f t="shared" si="23"/>
        <v>0</v>
      </c>
    </row>
    <row r="202" spans="1:8" x14ac:dyDescent="0.25">
      <c r="A202" s="32"/>
      <c r="B202" s="10" t="s">
        <v>155</v>
      </c>
      <c r="C202" s="10" t="s">
        <v>155</v>
      </c>
      <c r="D202" s="10" t="s">
        <v>155</v>
      </c>
      <c r="E202" s="2"/>
      <c r="F202" s="4"/>
      <c r="G202" s="4"/>
      <c r="H202" s="4">
        <f>F202+G202</f>
        <v>0</v>
      </c>
    </row>
    <row r="203" spans="1:8" x14ac:dyDescent="0.25">
      <c r="A203" s="32"/>
      <c r="B203" s="31"/>
      <c r="C203" s="31"/>
      <c r="D203" s="31"/>
      <c r="E203" s="31"/>
      <c r="F203" s="31"/>
      <c r="G203" s="31"/>
      <c r="H203" s="31"/>
    </row>
    <row r="204" spans="1:8" x14ac:dyDescent="0.25">
      <c r="A204" s="8"/>
      <c r="B204" s="9"/>
      <c r="C204" s="9"/>
      <c r="D204" s="9"/>
      <c r="E204" s="9"/>
      <c r="F204" s="12">
        <f>SUM(F166:F202)</f>
        <v>74613.014146491492</v>
      </c>
      <c r="G204" s="12">
        <f t="shared" ref="G204:H204" si="26">SUM(G166:G202)</f>
        <v>45595.595853508501</v>
      </c>
      <c r="H204" s="12">
        <f t="shared" si="26"/>
        <v>120208.60999999999</v>
      </c>
    </row>
    <row r="205" spans="1:8" x14ac:dyDescent="0.25">
      <c r="A205" s="32" t="s">
        <v>18</v>
      </c>
      <c r="B205" s="10"/>
      <c r="C205" s="10"/>
      <c r="D205" s="10"/>
      <c r="E205" s="2"/>
      <c r="F205" s="2"/>
      <c r="G205" s="2"/>
      <c r="H205" s="4">
        <f t="shared" ref="H205:H209" si="27">F205+G205</f>
        <v>0</v>
      </c>
    </row>
    <row r="206" spans="1:8" x14ac:dyDescent="0.25">
      <c r="A206" s="32"/>
      <c r="B206" s="10"/>
      <c r="C206" s="10"/>
      <c r="D206" s="10"/>
      <c r="E206" s="2"/>
      <c r="F206" s="2"/>
      <c r="G206" s="2"/>
      <c r="H206" s="4">
        <f t="shared" si="27"/>
        <v>0</v>
      </c>
    </row>
    <row r="207" spans="1:8" x14ac:dyDescent="0.25">
      <c r="A207" s="32"/>
      <c r="B207" s="10"/>
      <c r="C207" s="10"/>
      <c r="D207" s="10"/>
      <c r="E207" s="2"/>
      <c r="F207" s="2"/>
      <c r="G207" s="2"/>
      <c r="H207" s="4">
        <f t="shared" si="27"/>
        <v>0</v>
      </c>
    </row>
    <row r="208" spans="1:8" x14ac:dyDescent="0.25">
      <c r="A208" s="32"/>
      <c r="B208" s="10"/>
      <c r="C208" s="10"/>
      <c r="D208" s="10"/>
      <c r="E208" s="2"/>
      <c r="F208" s="2"/>
      <c r="G208" s="2"/>
      <c r="H208" s="4">
        <f t="shared" si="27"/>
        <v>0</v>
      </c>
    </row>
    <row r="209" spans="1:8" x14ac:dyDescent="0.25">
      <c r="A209" s="32"/>
      <c r="B209" s="10"/>
      <c r="C209" s="10"/>
      <c r="D209" s="10"/>
      <c r="E209" s="2"/>
      <c r="F209" s="2"/>
      <c r="G209" s="2"/>
      <c r="H209" s="4">
        <f t="shared" si="27"/>
        <v>0</v>
      </c>
    </row>
    <row r="210" spans="1:8" x14ac:dyDescent="0.25">
      <c r="A210" s="32"/>
      <c r="B210" s="10"/>
      <c r="C210" s="10"/>
      <c r="D210" s="10"/>
      <c r="E210" s="2"/>
      <c r="F210" s="2"/>
      <c r="G210" s="2"/>
      <c r="H210" s="4">
        <f>F210+G210</f>
        <v>0</v>
      </c>
    </row>
    <row r="211" spans="1:8" x14ac:dyDescent="0.25">
      <c r="A211" s="32"/>
      <c r="B211" s="31"/>
      <c r="C211" s="31"/>
      <c r="D211" s="31"/>
      <c r="E211" s="31"/>
      <c r="F211" s="31"/>
      <c r="G211" s="31"/>
      <c r="H211" s="31"/>
    </row>
    <row r="212" spans="1:8" x14ac:dyDescent="0.25">
      <c r="A212" s="8"/>
      <c r="B212" s="9"/>
      <c r="C212" s="9"/>
      <c r="D212" s="9"/>
      <c r="E212" s="9"/>
      <c r="F212" s="12">
        <f>SUM(F205:F210)</f>
        <v>0</v>
      </c>
      <c r="G212" s="12">
        <f t="shared" ref="G212:H212" si="28">SUM(G205:G210)</f>
        <v>0</v>
      </c>
      <c r="H212" s="12">
        <f t="shared" si="28"/>
        <v>0</v>
      </c>
    </row>
    <row r="213" spans="1:8" x14ac:dyDescent="0.25">
      <c r="A213" s="32" t="s">
        <v>19</v>
      </c>
      <c r="B213" s="10"/>
      <c r="C213" s="10"/>
      <c r="D213" s="10"/>
      <c r="E213" s="2"/>
      <c r="F213" s="2"/>
      <c r="G213" s="2"/>
      <c r="H213" s="4">
        <f t="shared" ref="H213:H217" si="29">F213+G213</f>
        <v>0</v>
      </c>
    </row>
    <row r="214" spans="1:8" x14ac:dyDescent="0.25">
      <c r="A214" s="32"/>
      <c r="B214" s="10"/>
      <c r="C214" s="10"/>
      <c r="D214" s="10"/>
      <c r="E214" s="2"/>
      <c r="F214" s="2"/>
      <c r="G214" s="2"/>
      <c r="H214" s="4">
        <f t="shared" si="29"/>
        <v>0</v>
      </c>
    </row>
    <row r="215" spans="1:8" x14ac:dyDescent="0.25">
      <c r="A215" s="32"/>
      <c r="B215" s="10"/>
      <c r="C215" s="10"/>
      <c r="D215" s="10"/>
      <c r="E215" s="2"/>
      <c r="F215" s="2"/>
      <c r="G215" s="2"/>
      <c r="H215" s="4">
        <f t="shared" si="29"/>
        <v>0</v>
      </c>
    </row>
    <row r="216" spans="1:8" x14ac:dyDescent="0.25">
      <c r="A216" s="32"/>
      <c r="B216" s="10"/>
      <c r="C216" s="10"/>
      <c r="D216" s="10"/>
      <c r="E216" s="2"/>
      <c r="F216" s="2"/>
      <c r="G216" s="2"/>
      <c r="H216" s="4">
        <f t="shared" si="29"/>
        <v>0</v>
      </c>
    </row>
    <row r="217" spans="1:8" x14ac:dyDescent="0.25">
      <c r="A217" s="32"/>
      <c r="B217" s="10"/>
      <c r="C217" s="10"/>
      <c r="D217" s="10"/>
      <c r="E217" s="2"/>
      <c r="F217" s="2"/>
      <c r="G217" s="2"/>
      <c r="H217" s="4">
        <f t="shared" si="29"/>
        <v>0</v>
      </c>
    </row>
    <row r="218" spans="1:8" x14ac:dyDescent="0.25">
      <c r="A218" s="32"/>
      <c r="B218" s="10"/>
      <c r="C218" s="10"/>
      <c r="D218" s="10"/>
      <c r="E218" s="2"/>
      <c r="F218" s="2"/>
      <c r="G218" s="2"/>
      <c r="H218" s="4">
        <f>F218+G218</f>
        <v>0</v>
      </c>
    </row>
    <row r="219" spans="1:8" x14ac:dyDescent="0.25">
      <c r="A219" s="32"/>
      <c r="B219" s="31"/>
      <c r="C219" s="31"/>
      <c r="D219" s="31"/>
      <c r="E219" s="31"/>
      <c r="F219" s="31"/>
      <c r="G219" s="31"/>
      <c r="H219" s="31"/>
    </row>
    <row r="220" spans="1:8" x14ac:dyDescent="0.25">
      <c r="A220" s="8"/>
      <c r="B220" s="9"/>
      <c r="C220" s="9"/>
      <c r="D220" s="9"/>
      <c r="E220" s="9"/>
      <c r="F220" s="12">
        <f>SUM(F213:F218)</f>
        <v>0</v>
      </c>
      <c r="G220" s="12">
        <f t="shared" ref="G220:H220" si="30">SUM(G213:G218)</f>
        <v>0</v>
      </c>
      <c r="H220" s="12">
        <f t="shared" si="30"/>
        <v>0</v>
      </c>
    </row>
    <row r="221" spans="1:8" x14ac:dyDescent="0.25">
      <c r="A221" s="32" t="s">
        <v>20</v>
      </c>
      <c r="B221" s="10"/>
      <c r="C221" s="10"/>
      <c r="D221" s="10"/>
      <c r="E221" s="2"/>
      <c r="F221" s="2"/>
      <c r="G221" s="2"/>
      <c r="H221" s="4">
        <f t="shared" ref="H221:H225" si="31">F221+G221</f>
        <v>0</v>
      </c>
    </row>
    <row r="222" spans="1:8" x14ac:dyDescent="0.25">
      <c r="A222" s="32"/>
      <c r="B222" s="10"/>
      <c r="C222" s="10"/>
      <c r="D222" s="10"/>
      <c r="E222" s="2"/>
      <c r="F222" s="2"/>
      <c r="G222" s="2"/>
      <c r="H222" s="4">
        <f t="shared" si="31"/>
        <v>0</v>
      </c>
    </row>
    <row r="223" spans="1:8" x14ac:dyDescent="0.25">
      <c r="A223" s="32"/>
      <c r="B223" s="10"/>
      <c r="C223" s="10"/>
      <c r="D223" s="10"/>
      <c r="E223" s="2"/>
      <c r="F223" s="2"/>
      <c r="G223" s="2"/>
      <c r="H223" s="4">
        <f t="shared" si="31"/>
        <v>0</v>
      </c>
    </row>
    <row r="224" spans="1:8" x14ac:dyDescent="0.25">
      <c r="A224" s="32"/>
      <c r="B224" s="10"/>
      <c r="C224" s="10"/>
      <c r="D224" s="10"/>
      <c r="E224" s="2"/>
      <c r="F224" s="2"/>
      <c r="G224" s="2"/>
      <c r="H224" s="4">
        <f t="shared" si="31"/>
        <v>0</v>
      </c>
    </row>
    <row r="225" spans="1:8" x14ac:dyDescent="0.25">
      <c r="A225" s="32"/>
      <c r="B225" s="10"/>
      <c r="C225" s="10"/>
      <c r="D225" s="10"/>
      <c r="E225" s="2"/>
      <c r="F225" s="2"/>
      <c r="G225" s="2"/>
      <c r="H225" s="4">
        <f t="shared" si="31"/>
        <v>0</v>
      </c>
    </row>
    <row r="226" spans="1:8" x14ac:dyDescent="0.25">
      <c r="A226" s="32"/>
      <c r="B226" s="10"/>
      <c r="C226" s="10"/>
      <c r="D226" s="10"/>
      <c r="E226" s="2"/>
      <c r="F226" s="2"/>
      <c r="G226" s="2"/>
      <c r="H226" s="4">
        <f>F226+G226</f>
        <v>0</v>
      </c>
    </row>
    <row r="227" spans="1:8" x14ac:dyDescent="0.25">
      <c r="A227" s="32"/>
      <c r="B227" s="31"/>
      <c r="C227" s="31"/>
      <c r="D227" s="31"/>
      <c r="E227" s="31"/>
      <c r="F227" s="31"/>
      <c r="G227" s="31"/>
      <c r="H227" s="31"/>
    </row>
    <row r="228" spans="1:8" x14ac:dyDescent="0.25">
      <c r="A228" s="8"/>
      <c r="B228" s="9"/>
      <c r="C228" s="9"/>
      <c r="D228" s="9"/>
      <c r="E228" s="9"/>
      <c r="F228" s="12">
        <f>SUM(F221:F226)</f>
        <v>0</v>
      </c>
      <c r="G228" s="12">
        <f t="shared" ref="G228:H228" si="32">SUM(G221:G226)</f>
        <v>0</v>
      </c>
      <c r="H228" s="12">
        <f t="shared" si="32"/>
        <v>0</v>
      </c>
    </row>
    <row r="229" spans="1:8" x14ac:dyDescent="0.25">
      <c r="A229" s="32" t="s">
        <v>22</v>
      </c>
      <c r="B229" s="10"/>
      <c r="C229" s="10"/>
      <c r="D229" s="10"/>
      <c r="E229" s="2"/>
      <c r="F229" s="4"/>
      <c r="G229" s="4"/>
      <c r="H229" s="4">
        <f t="shared" ref="H229:H256" si="33">F229+G229</f>
        <v>0</v>
      </c>
    </row>
    <row r="230" spans="1:8" x14ac:dyDescent="0.25">
      <c r="A230" s="32"/>
      <c r="B230" s="10"/>
      <c r="C230" s="10"/>
      <c r="D230" s="10"/>
      <c r="E230" s="2"/>
      <c r="F230" s="4"/>
      <c r="G230" s="4"/>
      <c r="H230" s="4">
        <f t="shared" si="33"/>
        <v>0</v>
      </c>
    </row>
    <row r="231" spans="1:8" x14ac:dyDescent="0.25">
      <c r="A231" s="32"/>
      <c r="B231" s="10"/>
      <c r="C231" s="10"/>
      <c r="D231" s="10"/>
      <c r="E231" s="2"/>
      <c r="F231" s="4"/>
      <c r="G231" s="4"/>
      <c r="H231" s="4">
        <f t="shared" si="33"/>
        <v>0</v>
      </c>
    </row>
    <row r="232" spans="1:8" x14ac:dyDescent="0.25">
      <c r="A232" s="32"/>
      <c r="B232" s="10"/>
      <c r="C232" s="10"/>
      <c r="D232" s="10"/>
      <c r="E232" s="2"/>
      <c r="F232" s="4"/>
      <c r="G232" s="4"/>
      <c r="H232" s="4">
        <f t="shared" si="33"/>
        <v>0</v>
      </c>
    </row>
    <row r="233" spans="1:8" x14ac:dyDescent="0.25">
      <c r="A233" s="32"/>
      <c r="B233" s="10"/>
      <c r="C233" s="10"/>
      <c r="D233" s="10"/>
      <c r="E233" s="2"/>
      <c r="F233" s="4"/>
      <c r="G233" s="4"/>
      <c r="H233" s="4">
        <f t="shared" si="33"/>
        <v>0</v>
      </c>
    </row>
    <row r="234" spans="1:8" x14ac:dyDescent="0.25">
      <c r="A234" s="32"/>
      <c r="B234" s="10"/>
      <c r="C234" s="10"/>
      <c r="D234" s="10"/>
      <c r="E234" s="2"/>
      <c r="F234" s="4"/>
      <c r="G234" s="4"/>
      <c r="H234" s="4">
        <f t="shared" si="33"/>
        <v>0</v>
      </c>
    </row>
    <row r="235" spans="1:8" x14ac:dyDescent="0.25">
      <c r="A235" s="32"/>
      <c r="B235" s="10"/>
      <c r="C235" s="10"/>
      <c r="D235" s="10"/>
      <c r="E235" s="2"/>
      <c r="F235" s="4"/>
      <c r="G235" s="4"/>
      <c r="H235" s="4">
        <f t="shared" si="33"/>
        <v>0</v>
      </c>
    </row>
    <row r="236" spans="1:8" x14ac:dyDescent="0.25">
      <c r="A236" s="32"/>
      <c r="B236" s="10"/>
      <c r="C236" s="10"/>
      <c r="D236" s="10"/>
      <c r="E236" s="2"/>
      <c r="F236" s="4"/>
      <c r="G236" s="4"/>
      <c r="H236" s="4">
        <f t="shared" si="33"/>
        <v>0</v>
      </c>
    </row>
    <row r="237" spans="1:8" x14ac:dyDescent="0.25">
      <c r="A237" s="32"/>
      <c r="B237" s="10"/>
      <c r="C237" s="10"/>
      <c r="D237" s="10"/>
      <c r="E237" s="2"/>
      <c r="F237" s="4"/>
      <c r="G237" s="4"/>
      <c r="H237" s="4">
        <f t="shared" si="33"/>
        <v>0</v>
      </c>
    </row>
    <row r="238" spans="1:8" x14ac:dyDescent="0.25">
      <c r="A238" s="32"/>
      <c r="B238" s="10"/>
      <c r="C238" s="10"/>
      <c r="D238" s="10"/>
      <c r="E238" s="2"/>
      <c r="F238" s="4"/>
      <c r="G238" s="4"/>
      <c r="H238" s="4">
        <f t="shared" si="33"/>
        <v>0</v>
      </c>
    </row>
    <row r="239" spans="1:8" x14ac:dyDescent="0.25">
      <c r="A239" s="32"/>
      <c r="B239" s="10"/>
      <c r="C239" s="10"/>
      <c r="D239" s="10"/>
      <c r="E239" s="2"/>
      <c r="F239" s="4"/>
      <c r="G239" s="4"/>
      <c r="H239" s="4">
        <f t="shared" si="33"/>
        <v>0</v>
      </c>
    </row>
    <row r="240" spans="1:8" x14ac:dyDescent="0.25">
      <c r="A240" s="32"/>
      <c r="B240" s="10"/>
      <c r="C240" s="10"/>
      <c r="D240" s="10"/>
      <c r="E240" s="2"/>
      <c r="F240" s="4"/>
      <c r="G240" s="4"/>
      <c r="H240" s="4">
        <f t="shared" si="33"/>
        <v>0</v>
      </c>
    </row>
    <row r="241" spans="1:8" x14ac:dyDescent="0.25">
      <c r="A241" s="32"/>
      <c r="B241" s="10"/>
      <c r="C241" s="10"/>
      <c r="D241" s="10"/>
      <c r="E241" s="2"/>
      <c r="F241" s="4"/>
      <c r="G241" s="4"/>
      <c r="H241" s="4">
        <f t="shared" si="33"/>
        <v>0</v>
      </c>
    </row>
    <row r="242" spans="1:8" x14ac:dyDescent="0.25">
      <c r="A242" s="32"/>
      <c r="B242" s="10"/>
      <c r="C242" s="10"/>
      <c r="D242" s="10"/>
      <c r="E242" s="2"/>
      <c r="F242" s="4"/>
      <c r="G242" s="4"/>
      <c r="H242" s="4">
        <f t="shared" si="33"/>
        <v>0</v>
      </c>
    </row>
    <row r="243" spans="1:8" x14ac:dyDescent="0.25">
      <c r="A243" s="32"/>
      <c r="B243" s="10"/>
      <c r="C243" s="10"/>
      <c r="D243" s="10"/>
      <c r="E243" s="2"/>
      <c r="F243" s="4"/>
      <c r="G243" s="4"/>
      <c r="H243" s="4">
        <f t="shared" si="33"/>
        <v>0</v>
      </c>
    </row>
    <row r="244" spans="1:8" x14ac:dyDescent="0.25">
      <c r="A244" s="32"/>
      <c r="B244" s="10"/>
      <c r="C244" s="10"/>
      <c r="D244" s="10"/>
      <c r="E244" s="2"/>
      <c r="F244" s="4"/>
      <c r="G244" s="4"/>
      <c r="H244" s="4">
        <f t="shared" si="33"/>
        <v>0</v>
      </c>
    </row>
    <row r="245" spans="1:8" x14ac:dyDescent="0.25">
      <c r="A245" s="32"/>
      <c r="B245" s="10"/>
      <c r="C245" s="10"/>
      <c r="D245" s="10"/>
      <c r="E245" s="2"/>
      <c r="F245" s="4"/>
      <c r="G245" s="4"/>
      <c r="H245" s="4">
        <f t="shared" si="33"/>
        <v>0</v>
      </c>
    </row>
    <row r="246" spans="1:8" x14ac:dyDescent="0.25">
      <c r="A246" s="32"/>
      <c r="B246" s="10"/>
      <c r="C246" s="10"/>
      <c r="D246" s="10"/>
      <c r="E246" s="2"/>
      <c r="F246" s="4"/>
      <c r="G246" s="4"/>
      <c r="H246" s="4">
        <f t="shared" si="33"/>
        <v>0</v>
      </c>
    </row>
    <row r="247" spans="1:8" x14ac:dyDescent="0.25">
      <c r="A247" s="32"/>
      <c r="B247" s="10"/>
      <c r="C247" s="10"/>
      <c r="D247" s="10"/>
      <c r="E247" s="2"/>
      <c r="F247" s="4"/>
      <c r="G247" s="4"/>
      <c r="H247" s="4">
        <f t="shared" si="33"/>
        <v>0</v>
      </c>
    </row>
    <row r="248" spans="1:8" x14ac:dyDescent="0.25">
      <c r="A248" s="32"/>
      <c r="B248" s="10"/>
      <c r="C248" s="10"/>
      <c r="D248" s="10"/>
      <c r="E248" s="2"/>
      <c r="F248" s="4"/>
      <c r="G248" s="4"/>
      <c r="H248" s="4">
        <f t="shared" si="33"/>
        <v>0</v>
      </c>
    </row>
    <row r="249" spans="1:8" x14ac:dyDescent="0.25">
      <c r="A249" s="32"/>
      <c r="B249" s="10"/>
      <c r="C249" s="10"/>
      <c r="D249" s="10"/>
      <c r="E249" s="2"/>
      <c r="F249" s="4"/>
      <c r="G249" s="4"/>
      <c r="H249" s="4">
        <f t="shared" si="33"/>
        <v>0</v>
      </c>
    </row>
    <row r="250" spans="1:8" x14ac:dyDescent="0.25">
      <c r="A250" s="32"/>
      <c r="B250" s="10"/>
      <c r="C250" s="10"/>
      <c r="D250" s="10"/>
      <c r="E250" s="2"/>
      <c r="F250" s="4"/>
      <c r="G250" s="4"/>
      <c r="H250" s="4">
        <f t="shared" si="33"/>
        <v>0</v>
      </c>
    </row>
    <row r="251" spans="1:8" x14ac:dyDescent="0.25">
      <c r="A251" s="32"/>
      <c r="B251" s="10"/>
      <c r="C251" s="10"/>
      <c r="D251" s="10"/>
      <c r="E251" s="2"/>
      <c r="F251" s="4"/>
      <c r="G251" s="4"/>
      <c r="H251" s="4">
        <f t="shared" si="33"/>
        <v>0</v>
      </c>
    </row>
    <row r="252" spans="1:8" x14ac:dyDescent="0.25">
      <c r="A252" s="32"/>
      <c r="B252" s="10"/>
      <c r="C252" s="10"/>
      <c r="D252" s="10"/>
      <c r="E252" s="2"/>
      <c r="F252" s="4"/>
      <c r="G252" s="4"/>
      <c r="H252" s="4">
        <f t="shared" si="33"/>
        <v>0</v>
      </c>
    </row>
    <row r="253" spans="1:8" x14ac:dyDescent="0.25">
      <c r="A253" s="32"/>
      <c r="B253" s="10"/>
      <c r="C253" s="10"/>
      <c r="D253" s="10"/>
      <c r="E253" s="2"/>
      <c r="F253" s="4"/>
      <c r="G253" s="4"/>
      <c r="H253" s="4">
        <f t="shared" si="33"/>
        <v>0</v>
      </c>
    </row>
    <row r="254" spans="1:8" x14ac:dyDescent="0.25">
      <c r="A254" s="32"/>
      <c r="B254" s="10"/>
      <c r="C254" s="10"/>
      <c r="D254" s="10"/>
      <c r="E254" s="2"/>
      <c r="F254" s="4"/>
      <c r="G254" s="4"/>
      <c r="H254" s="4">
        <f t="shared" si="33"/>
        <v>0</v>
      </c>
    </row>
    <row r="255" spans="1:8" x14ac:dyDescent="0.25">
      <c r="A255" s="32"/>
      <c r="B255" s="10"/>
      <c r="C255" s="10"/>
      <c r="D255" s="10"/>
      <c r="E255" s="2"/>
      <c r="F255" s="4"/>
      <c r="G255" s="4"/>
      <c r="H255" s="4">
        <f t="shared" si="33"/>
        <v>0</v>
      </c>
    </row>
    <row r="256" spans="1:8" x14ac:dyDescent="0.25">
      <c r="A256" s="32"/>
      <c r="B256" s="10"/>
      <c r="C256" s="10"/>
      <c r="D256" s="10"/>
      <c r="E256" s="2"/>
      <c r="F256" s="4"/>
      <c r="G256" s="4"/>
      <c r="H256" s="4">
        <f t="shared" si="33"/>
        <v>0</v>
      </c>
    </row>
    <row r="257" spans="1:8" x14ac:dyDescent="0.25">
      <c r="A257" s="32"/>
      <c r="B257" s="10"/>
      <c r="C257" s="10"/>
      <c r="D257" s="10"/>
      <c r="E257" s="2"/>
      <c r="F257" s="2"/>
      <c r="G257" s="2"/>
      <c r="H257" s="4">
        <f>F257+G257</f>
        <v>0</v>
      </c>
    </row>
    <row r="258" spans="1:8" x14ac:dyDescent="0.25">
      <c r="A258" s="32"/>
      <c r="B258" s="31"/>
      <c r="C258" s="31"/>
      <c r="D258" s="31"/>
      <c r="E258" s="31"/>
      <c r="F258" s="31"/>
      <c r="G258" s="31"/>
      <c r="H258" s="31"/>
    </row>
    <row r="259" spans="1:8" x14ac:dyDescent="0.25">
      <c r="A259" s="8"/>
      <c r="B259" s="9"/>
      <c r="C259" s="9"/>
      <c r="D259" s="9"/>
      <c r="E259" s="9"/>
      <c r="F259" s="12">
        <f>SUM(F229:F257)</f>
        <v>0</v>
      </c>
      <c r="G259" s="12">
        <f>SUM(G229:G257)</f>
        <v>0</v>
      </c>
      <c r="H259" s="12">
        <f>SUM(H229:H257)</f>
        <v>0</v>
      </c>
    </row>
    <row r="260" spans="1:8" x14ac:dyDescent="0.25">
      <c r="A260" s="32" t="s">
        <v>23</v>
      </c>
      <c r="B260" s="10"/>
      <c r="C260" s="10"/>
      <c r="D260" s="10"/>
      <c r="E260" s="2"/>
      <c r="F260" s="2"/>
      <c r="G260" s="2"/>
      <c r="H260" s="4">
        <f t="shared" ref="H260:H264" si="34">F260+G260</f>
        <v>0</v>
      </c>
    </row>
    <row r="261" spans="1:8" x14ac:dyDescent="0.25">
      <c r="A261" s="32"/>
      <c r="B261" s="10"/>
      <c r="C261" s="10"/>
      <c r="D261" s="10"/>
      <c r="E261" s="2"/>
      <c r="F261" s="2"/>
      <c r="G261" s="2"/>
      <c r="H261" s="4">
        <f t="shared" si="34"/>
        <v>0</v>
      </c>
    </row>
    <row r="262" spans="1:8" x14ac:dyDescent="0.25">
      <c r="A262" s="32"/>
      <c r="B262" s="10"/>
      <c r="C262" s="10"/>
      <c r="D262" s="10"/>
      <c r="E262" s="2"/>
      <c r="F262" s="2"/>
      <c r="G262" s="2"/>
      <c r="H262" s="4">
        <f t="shared" si="34"/>
        <v>0</v>
      </c>
    </row>
    <row r="263" spans="1:8" x14ac:dyDescent="0.25">
      <c r="A263" s="32"/>
      <c r="B263" s="10"/>
      <c r="C263" s="10"/>
      <c r="D263" s="10"/>
      <c r="E263" s="2"/>
      <c r="F263" s="2"/>
      <c r="G263" s="2"/>
      <c r="H263" s="4">
        <f t="shared" si="34"/>
        <v>0</v>
      </c>
    </row>
    <row r="264" spans="1:8" x14ac:dyDescent="0.25">
      <c r="A264" s="32"/>
      <c r="B264" s="10"/>
      <c r="C264" s="10"/>
      <c r="D264" s="10"/>
      <c r="E264" s="2"/>
      <c r="F264" s="2"/>
      <c r="G264" s="2"/>
      <c r="H264" s="4">
        <f t="shared" si="34"/>
        <v>0</v>
      </c>
    </row>
    <row r="265" spans="1:8" x14ac:dyDescent="0.25">
      <c r="A265" s="32"/>
      <c r="B265" s="10"/>
      <c r="C265" s="10"/>
      <c r="D265" s="10"/>
      <c r="E265" s="2"/>
      <c r="F265" s="2"/>
      <c r="G265" s="2"/>
      <c r="H265" s="4">
        <f>F265+G265</f>
        <v>0</v>
      </c>
    </row>
    <row r="266" spans="1:8" x14ac:dyDescent="0.25">
      <c r="A266" s="32"/>
      <c r="B266" s="31"/>
      <c r="C266" s="31"/>
      <c r="D266" s="31"/>
      <c r="E266" s="31"/>
      <c r="F266" s="31"/>
      <c r="G266" s="31"/>
      <c r="H266" s="31"/>
    </row>
    <row r="267" spans="1:8" x14ac:dyDescent="0.25">
      <c r="A267" s="8"/>
      <c r="B267" s="9"/>
      <c r="C267" s="9"/>
      <c r="D267" s="9"/>
      <c r="E267" s="9"/>
      <c r="F267" s="12">
        <f>SUM(F260:F265)</f>
        <v>0</v>
      </c>
      <c r="G267" s="12">
        <f t="shared" ref="G267:H267" si="35">SUM(G260:G265)</f>
        <v>0</v>
      </c>
      <c r="H267" s="12">
        <f t="shared" si="35"/>
        <v>0</v>
      </c>
    </row>
    <row r="268" spans="1:8" x14ac:dyDescent="0.25">
      <c r="A268" s="32" t="s">
        <v>23</v>
      </c>
      <c r="B268" s="10"/>
      <c r="C268" s="10"/>
      <c r="D268" s="10"/>
      <c r="E268" s="2"/>
      <c r="F268" s="2"/>
      <c r="G268" s="2"/>
      <c r="H268" s="4">
        <f t="shared" ref="H268:H272" si="36">F268+G268</f>
        <v>0</v>
      </c>
    </row>
    <row r="269" spans="1:8" x14ac:dyDescent="0.25">
      <c r="A269" s="32"/>
      <c r="B269" s="10"/>
      <c r="C269" s="10"/>
      <c r="D269" s="10"/>
      <c r="E269" s="2"/>
      <c r="F269" s="2"/>
      <c r="G269" s="2"/>
      <c r="H269" s="4">
        <f t="shared" si="36"/>
        <v>0</v>
      </c>
    </row>
    <row r="270" spans="1:8" x14ac:dyDescent="0.25">
      <c r="A270" s="32"/>
      <c r="B270" s="10"/>
      <c r="C270" s="10"/>
      <c r="D270" s="10"/>
      <c r="E270" s="2"/>
      <c r="F270" s="2"/>
      <c r="G270" s="2"/>
      <c r="H270" s="4">
        <f t="shared" si="36"/>
        <v>0</v>
      </c>
    </row>
    <row r="271" spans="1:8" x14ac:dyDescent="0.25">
      <c r="A271" s="32"/>
      <c r="B271" s="10"/>
      <c r="C271" s="10"/>
      <c r="D271" s="10"/>
      <c r="E271" s="2"/>
      <c r="F271" s="2"/>
      <c r="G271" s="2"/>
      <c r="H271" s="4">
        <f t="shared" si="36"/>
        <v>0</v>
      </c>
    </row>
    <row r="272" spans="1:8" x14ac:dyDescent="0.25">
      <c r="A272" s="32"/>
      <c r="B272" s="10"/>
      <c r="C272" s="10"/>
      <c r="D272" s="10"/>
      <c r="E272" s="2"/>
      <c r="F272" s="2"/>
      <c r="G272" s="2"/>
      <c r="H272" s="4">
        <f t="shared" si="36"/>
        <v>0</v>
      </c>
    </row>
    <row r="273" spans="1:8" x14ac:dyDescent="0.25">
      <c r="A273" s="32"/>
      <c r="B273" s="10"/>
      <c r="C273" s="10"/>
      <c r="D273" s="10"/>
      <c r="E273" s="2"/>
      <c r="F273" s="2"/>
      <c r="G273" s="2"/>
      <c r="H273" s="4">
        <f>F273+G273</f>
        <v>0</v>
      </c>
    </row>
    <row r="274" spans="1:8" x14ac:dyDescent="0.25">
      <c r="A274" s="32"/>
      <c r="B274" s="31"/>
      <c r="C274" s="31"/>
      <c r="D274" s="31"/>
      <c r="E274" s="31"/>
      <c r="F274" s="31"/>
      <c r="G274" s="31"/>
      <c r="H274" s="31"/>
    </row>
    <row r="275" spans="1:8" x14ac:dyDescent="0.25">
      <c r="A275" s="8"/>
      <c r="B275" s="9"/>
      <c r="C275" s="9"/>
      <c r="D275" s="9"/>
      <c r="E275" s="9"/>
      <c r="F275" s="12">
        <f>SUM(F268:F273)</f>
        <v>0</v>
      </c>
      <c r="G275" s="12">
        <f t="shared" ref="G275:H275" si="37">SUM(G268:G273)</f>
        <v>0</v>
      </c>
      <c r="H275" s="12">
        <f t="shared" si="37"/>
        <v>0</v>
      </c>
    </row>
    <row r="276" spans="1:8" x14ac:dyDescent="0.25">
      <c r="A276" s="32" t="s">
        <v>23</v>
      </c>
      <c r="B276" s="10"/>
      <c r="C276" s="10"/>
      <c r="D276" s="10"/>
      <c r="E276" s="2"/>
      <c r="F276" s="2"/>
      <c r="G276" s="2"/>
      <c r="H276" s="4">
        <f t="shared" ref="H276:H280" si="38">F276+G276</f>
        <v>0</v>
      </c>
    </row>
    <row r="277" spans="1:8" x14ac:dyDescent="0.25">
      <c r="A277" s="32"/>
      <c r="B277" s="10"/>
      <c r="C277" s="10"/>
      <c r="D277" s="10"/>
      <c r="E277" s="2"/>
      <c r="F277" s="2"/>
      <c r="G277" s="2"/>
      <c r="H277" s="4">
        <f t="shared" si="38"/>
        <v>0</v>
      </c>
    </row>
    <row r="278" spans="1:8" x14ac:dyDescent="0.25">
      <c r="A278" s="32"/>
      <c r="B278" s="10"/>
      <c r="C278" s="10"/>
      <c r="D278" s="10"/>
      <c r="E278" s="2"/>
      <c r="F278" s="2"/>
      <c r="G278" s="2"/>
      <c r="H278" s="4">
        <f t="shared" si="38"/>
        <v>0</v>
      </c>
    </row>
    <row r="279" spans="1:8" x14ac:dyDescent="0.25">
      <c r="A279" s="32"/>
      <c r="B279" s="10"/>
      <c r="C279" s="10"/>
      <c r="D279" s="10"/>
      <c r="E279" s="2"/>
      <c r="F279" s="2"/>
      <c r="G279" s="2"/>
      <c r="H279" s="4">
        <f t="shared" si="38"/>
        <v>0</v>
      </c>
    </row>
    <row r="280" spans="1:8" x14ac:dyDescent="0.25">
      <c r="A280" s="32"/>
      <c r="B280" s="10"/>
      <c r="C280" s="10"/>
      <c r="D280" s="10"/>
      <c r="E280" s="2"/>
      <c r="F280" s="2"/>
      <c r="G280" s="2"/>
      <c r="H280" s="4">
        <f t="shared" si="38"/>
        <v>0</v>
      </c>
    </row>
    <row r="281" spans="1:8" x14ac:dyDescent="0.25">
      <c r="A281" s="32"/>
      <c r="B281" s="10"/>
      <c r="C281" s="10"/>
      <c r="D281" s="10"/>
      <c r="E281" s="2"/>
      <c r="F281" s="2"/>
      <c r="G281" s="2"/>
      <c r="H281" s="4">
        <f>F281+G281</f>
        <v>0</v>
      </c>
    </row>
    <row r="282" spans="1:8" x14ac:dyDescent="0.25">
      <c r="A282" s="32"/>
      <c r="B282" s="31"/>
      <c r="C282" s="31"/>
      <c r="D282" s="31"/>
      <c r="E282" s="31"/>
      <c r="F282" s="31"/>
      <c r="G282" s="31"/>
      <c r="H282" s="31"/>
    </row>
    <row r="283" spans="1:8" x14ac:dyDescent="0.25">
      <c r="A283" s="8"/>
      <c r="B283" s="9"/>
      <c r="C283" s="9"/>
      <c r="D283" s="9"/>
      <c r="E283" s="9"/>
      <c r="F283" s="12">
        <f>SUM(F276:F281)</f>
        <v>0</v>
      </c>
      <c r="G283" s="12">
        <f t="shared" ref="G283:H283" si="39">SUM(G276:G281)</f>
        <v>0</v>
      </c>
      <c r="H283" s="12">
        <f t="shared" si="39"/>
        <v>0</v>
      </c>
    </row>
  </sheetData>
  <mergeCells count="38">
    <mergeCell ref="A139:A145"/>
    <mergeCell ref="A147:A153"/>
    <mergeCell ref="A155:A164"/>
    <mergeCell ref="A166:A203"/>
    <mergeCell ref="A5:A85"/>
    <mergeCell ref="A87:A93"/>
    <mergeCell ref="A95:A101"/>
    <mergeCell ref="A103:A109"/>
    <mergeCell ref="A111:A117"/>
    <mergeCell ref="B164:H164"/>
    <mergeCell ref="A276:A282"/>
    <mergeCell ref="B3:D3"/>
    <mergeCell ref="F3:H3"/>
    <mergeCell ref="B85:H85"/>
    <mergeCell ref="B93:H93"/>
    <mergeCell ref="B101:H101"/>
    <mergeCell ref="B109:H109"/>
    <mergeCell ref="A205:A211"/>
    <mergeCell ref="A213:A219"/>
    <mergeCell ref="A221:A227"/>
    <mergeCell ref="A229:A258"/>
    <mergeCell ref="A260:A266"/>
    <mergeCell ref="A268:A274"/>
    <mergeCell ref="A119:A129"/>
    <mergeCell ref="A131:A137"/>
    <mergeCell ref="B117:H117"/>
    <mergeCell ref="B129:H129"/>
    <mergeCell ref="B137:H137"/>
    <mergeCell ref="B145:H145"/>
    <mergeCell ref="B153:H153"/>
    <mergeCell ref="B282:H282"/>
    <mergeCell ref="B203:H203"/>
    <mergeCell ref="B211:H211"/>
    <mergeCell ref="B219:H219"/>
    <mergeCell ref="B227:H227"/>
    <mergeCell ref="B258:H258"/>
    <mergeCell ref="B274:H274"/>
    <mergeCell ref="B266:H2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2" sqref="A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5" t="s">
        <v>31</v>
      </c>
      <c r="B1" s="36"/>
      <c r="C1" s="37"/>
      <c r="D1" s="13"/>
      <c r="E1" s="38" t="s">
        <v>32</v>
      </c>
      <c r="F1" s="38"/>
      <c r="G1" s="38"/>
      <c r="H1" s="38"/>
      <c r="I1" s="13"/>
      <c r="J1" s="21" t="s">
        <v>33</v>
      </c>
      <c r="K1" s="14"/>
      <c r="L1" s="38" t="s">
        <v>34</v>
      </c>
      <c r="M1" s="38"/>
      <c r="N1" s="38"/>
      <c r="O1" s="38"/>
      <c r="P1" s="38"/>
      <c r="Q1" s="38"/>
      <c r="R1" s="38"/>
      <c r="S1" s="38"/>
      <c r="T1" s="38"/>
      <c r="U1" s="38"/>
    </row>
    <row r="2" spans="1:21" ht="30" x14ac:dyDescent="0.25">
      <c r="A2" s="15" t="s">
        <v>35</v>
      </c>
      <c r="B2" s="15" t="s">
        <v>28</v>
      </c>
      <c r="C2" s="15" t="s">
        <v>36</v>
      </c>
      <c r="D2" s="16"/>
      <c r="E2" s="15" t="s">
        <v>0</v>
      </c>
      <c r="F2" s="15" t="s">
        <v>26</v>
      </c>
      <c r="G2" s="15" t="s">
        <v>27</v>
      </c>
      <c r="H2" s="15" t="s">
        <v>28</v>
      </c>
      <c r="I2" s="16"/>
      <c r="J2" s="15" t="s">
        <v>149</v>
      </c>
      <c r="K2" s="17"/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5" sqref="F45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47</v>
      </c>
    </row>
    <row r="3" spans="1:20" x14ac:dyDescent="0.25">
      <c r="A3" s="40" t="s">
        <v>48</v>
      </c>
      <c r="B3" s="41"/>
      <c r="C3" s="44" t="s">
        <v>49</v>
      </c>
      <c r="D3" s="45"/>
      <c r="E3" s="44" t="s">
        <v>50</v>
      </c>
      <c r="F3" s="45"/>
      <c r="G3" s="44" t="s">
        <v>51</v>
      </c>
      <c r="H3" s="45"/>
      <c r="I3" s="44" t="s">
        <v>52</v>
      </c>
      <c r="J3" s="45"/>
      <c r="K3" s="44" t="s">
        <v>53</v>
      </c>
      <c r="L3" s="45"/>
      <c r="M3" s="44" t="s">
        <v>54</v>
      </c>
      <c r="N3" s="45"/>
      <c r="O3" s="44" t="s">
        <v>55</v>
      </c>
      <c r="P3" s="45"/>
      <c r="Q3" s="44" t="s">
        <v>56</v>
      </c>
      <c r="R3" s="45"/>
      <c r="S3" s="44" t="s">
        <v>57</v>
      </c>
      <c r="T3" s="45"/>
    </row>
    <row r="4" spans="1:20" x14ac:dyDescent="0.25">
      <c r="A4" s="42"/>
      <c r="B4" s="43"/>
      <c r="C4" s="20" t="s">
        <v>58</v>
      </c>
      <c r="D4" s="20" t="s">
        <v>59</v>
      </c>
      <c r="E4" s="20" t="s">
        <v>58</v>
      </c>
      <c r="F4" s="20" t="s">
        <v>59</v>
      </c>
      <c r="G4" s="20" t="s">
        <v>58</v>
      </c>
      <c r="H4" s="20" t="s">
        <v>59</v>
      </c>
      <c r="I4" s="20" t="s">
        <v>58</v>
      </c>
      <c r="J4" s="20" t="s">
        <v>59</v>
      </c>
      <c r="K4" s="20" t="s">
        <v>58</v>
      </c>
      <c r="L4" s="20" t="s">
        <v>59</v>
      </c>
      <c r="M4" s="20" t="s">
        <v>58</v>
      </c>
      <c r="N4" s="20" t="s">
        <v>59</v>
      </c>
      <c r="O4" s="20" t="s">
        <v>58</v>
      </c>
      <c r="P4" s="20" t="s">
        <v>59</v>
      </c>
      <c r="Q4" s="20" t="s">
        <v>58</v>
      </c>
      <c r="R4" s="20" t="s">
        <v>59</v>
      </c>
      <c r="S4" s="20" t="s">
        <v>58</v>
      </c>
      <c r="T4" s="20" t="s">
        <v>59</v>
      </c>
    </row>
    <row r="5" spans="1:20" x14ac:dyDescent="0.25">
      <c r="A5" s="39" t="s">
        <v>7</v>
      </c>
      <c r="B5" s="3" t="s">
        <v>24</v>
      </c>
      <c r="C5" s="2">
        <v>511</v>
      </c>
      <c r="D5" s="24">
        <v>465</v>
      </c>
      <c r="E5" s="2">
        <v>408</v>
      </c>
      <c r="F5" s="24">
        <v>414</v>
      </c>
      <c r="G5" s="2">
        <v>408</v>
      </c>
      <c r="H5" s="24">
        <v>344</v>
      </c>
      <c r="I5" s="2">
        <v>0</v>
      </c>
      <c r="J5" s="24">
        <v>232</v>
      </c>
      <c r="K5" s="2">
        <v>0</v>
      </c>
      <c r="L5" s="2">
        <v>344</v>
      </c>
      <c r="M5" s="2">
        <v>408</v>
      </c>
      <c r="N5" s="2">
        <v>453</v>
      </c>
      <c r="O5" s="2">
        <v>408</v>
      </c>
      <c r="P5" s="2">
        <v>431</v>
      </c>
      <c r="Q5" s="2">
        <v>408</v>
      </c>
      <c r="R5" s="2">
        <v>431</v>
      </c>
      <c r="S5" s="2">
        <v>408</v>
      </c>
      <c r="T5" s="2">
        <v>405</v>
      </c>
    </row>
    <row r="6" spans="1:20" x14ac:dyDescent="0.25">
      <c r="A6" s="39"/>
      <c r="B6" s="3" t="s">
        <v>29</v>
      </c>
      <c r="C6" s="2">
        <v>64</v>
      </c>
      <c r="D6" s="24">
        <v>84</v>
      </c>
      <c r="E6" s="2">
        <v>64</v>
      </c>
      <c r="F6" s="24">
        <v>84</v>
      </c>
      <c r="G6" s="2">
        <v>64</v>
      </c>
      <c r="H6" s="24">
        <v>75</v>
      </c>
      <c r="I6" s="2">
        <v>0</v>
      </c>
      <c r="J6" s="24">
        <v>69</v>
      </c>
      <c r="K6" s="2">
        <v>64</v>
      </c>
      <c r="L6" s="2">
        <v>75</v>
      </c>
      <c r="M6" s="2">
        <v>64</v>
      </c>
      <c r="N6" s="2">
        <v>84</v>
      </c>
      <c r="O6" s="2">
        <v>64</v>
      </c>
      <c r="P6" s="2">
        <v>81</v>
      </c>
      <c r="Q6" s="2">
        <v>64</v>
      </c>
      <c r="R6" s="2">
        <v>81</v>
      </c>
      <c r="S6" s="2">
        <v>64</v>
      </c>
      <c r="T6" s="2">
        <v>80</v>
      </c>
    </row>
    <row r="7" spans="1:20" x14ac:dyDescent="0.25">
      <c r="A7" s="39" t="s">
        <v>8</v>
      </c>
      <c r="B7" s="3" t="s">
        <v>24</v>
      </c>
      <c r="C7" s="2">
        <v>1615</v>
      </c>
      <c r="D7" s="24">
        <v>1802</v>
      </c>
      <c r="E7" s="2">
        <v>1615</v>
      </c>
      <c r="F7" s="24">
        <v>1809</v>
      </c>
      <c r="G7" s="2">
        <v>0</v>
      </c>
      <c r="H7" s="24">
        <v>1008</v>
      </c>
      <c r="I7" s="2">
        <v>0</v>
      </c>
      <c r="J7" s="24">
        <v>1008</v>
      </c>
      <c r="K7" s="2">
        <v>0</v>
      </c>
      <c r="L7" s="2">
        <v>1008</v>
      </c>
      <c r="M7" s="2">
        <v>1615</v>
      </c>
      <c r="N7" s="2">
        <v>1530</v>
      </c>
      <c r="O7" s="2">
        <v>1615</v>
      </c>
      <c r="P7" s="2">
        <v>1802</v>
      </c>
      <c r="Q7" s="2">
        <v>1615</v>
      </c>
      <c r="R7" s="2">
        <v>1530</v>
      </c>
      <c r="S7" s="2">
        <v>1615</v>
      </c>
      <c r="T7" s="2">
        <v>1530</v>
      </c>
    </row>
    <row r="8" spans="1:20" x14ac:dyDescent="0.25">
      <c r="A8" s="39"/>
      <c r="B8" s="3" t="s">
        <v>29</v>
      </c>
      <c r="C8" s="2">
        <v>128</v>
      </c>
      <c r="D8" s="24">
        <v>106</v>
      </c>
      <c r="E8" s="2">
        <v>128</v>
      </c>
      <c r="F8" s="24">
        <v>132</v>
      </c>
      <c r="G8" s="2">
        <v>0</v>
      </c>
      <c r="H8" s="24">
        <v>91</v>
      </c>
      <c r="I8" s="2">
        <v>0</v>
      </c>
      <c r="J8" s="24">
        <v>91</v>
      </c>
      <c r="K8" s="2">
        <v>128</v>
      </c>
      <c r="L8" s="2">
        <v>91</v>
      </c>
      <c r="M8" s="2">
        <v>128</v>
      </c>
      <c r="N8" s="2">
        <v>102</v>
      </c>
      <c r="O8" s="2">
        <v>128</v>
      </c>
      <c r="P8" s="2">
        <v>106</v>
      </c>
      <c r="Q8" s="2">
        <v>128</v>
      </c>
      <c r="R8" s="2">
        <v>102</v>
      </c>
      <c r="S8" s="2">
        <v>128</v>
      </c>
      <c r="T8" s="2">
        <v>102</v>
      </c>
    </row>
    <row r="9" spans="1:20" x14ac:dyDescent="0.25">
      <c r="A9" s="39" t="s">
        <v>60</v>
      </c>
      <c r="B9" s="3" t="s">
        <v>24</v>
      </c>
      <c r="C9" s="2">
        <v>8</v>
      </c>
      <c r="D9" s="24">
        <v>11</v>
      </c>
      <c r="E9" s="2">
        <v>6</v>
      </c>
      <c r="F9" s="24">
        <v>11</v>
      </c>
      <c r="G9" s="2">
        <v>6</v>
      </c>
      <c r="H9" s="24">
        <v>11</v>
      </c>
      <c r="I9" s="2">
        <v>0</v>
      </c>
      <c r="J9" s="24">
        <v>11</v>
      </c>
      <c r="K9" s="2">
        <v>0</v>
      </c>
      <c r="L9" s="2">
        <v>11</v>
      </c>
      <c r="M9" s="2">
        <v>0</v>
      </c>
      <c r="N9" s="2">
        <v>8</v>
      </c>
      <c r="O9" s="2">
        <v>0</v>
      </c>
      <c r="P9" s="2">
        <v>7</v>
      </c>
      <c r="Q9" s="2">
        <v>0</v>
      </c>
      <c r="R9" s="2">
        <v>7</v>
      </c>
      <c r="S9" s="2">
        <v>0</v>
      </c>
      <c r="T9" s="2">
        <v>8</v>
      </c>
    </row>
    <row r="10" spans="1:20" x14ac:dyDescent="0.25">
      <c r="A10" s="39"/>
      <c r="B10" s="3" t="s">
        <v>29</v>
      </c>
      <c r="C10" s="2">
        <v>6</v>
      </c>
      <c r="D10" s="24">
        <v>8</v>
      </c>
      <c r="E10" s="2">
        <v>5</v>
      </c>
      <c r="F10" s="24">
        <v>8</v>
      </c>
      <c r="G10" s="2">
        <v>5</v>
      </c>
      <c r="H10" s="24">
        <v>8</v>
      </c>
      <c r="I10" s="2">
        <v>5</v>
      </c>
      <c r="J10" s="24">
        <v>8</v>
      </c>
      <c r="K10" s="2">
        <v>5</v>
      </c>
      <c r="L10" s="2">
        <v>8</v>
      </c>
      <c r="M10" s="2">
        <v>0</v>
      </c>
      <c r="N10" s="2">
        <v>6</v>
      </c>
      <c r="O10" s="2">
        <v>0</v>
      </c>
      <c r="P10" s="2">
        <v>5</v>
      </c>
      <c r="Q10" s="2">
        <v>0</v>
      </c>
      <c r="R10" s="2">
        <v>5</v>
      </c>
      <c r="S10" s="2">
        <v>0</v>
      </c>
      <c r="T10" s="2">
        <v>6</v>
      </c>
    </row>
    <row r="11" spans="1:20" x14ac:dyDescent="0.25">
      <c r="A11" s="39" t="s">
        <v>11</v>
      </c>
      <c r="B11" s="3" t="s">
        <v>24</v>
      </c>
      <c r="C11" s="2">
        <v>15</v>
      </c>
      <c r="D11" s="24">
        <v>17</v>
      </c>
      <c r="E11" s="2">
        <v>0</v>
      </c>
      <c r="F11" s="24">
        <v>10</v>
      </c>
      <c r="G11" s="2">
        <v>15</v>
      </c>
      <c r="H11" s="24">
        <v>17</v>
      </c>
      <c r="I11" s="2">
        <v>0</v>
      </c>
      <c r="J11" s="24">
        <v>8</v>
      </c>
      <c r="K11" s="2">
        <v>0</v>
      </c>
      <c r="L11" s="2">
        <v>17</v>
      </c>
      <c r="M11" s="2">
        <v>15</v>
      </c>
      <c r="N11" s="2">
        <v>17</v>
      </c>
      <c r="O11" s="2">
        <v>15</v>
      </c>
      <c r="P11" s="2">
        <v>17</v>
      </c>
      <c r="Q11" s="2">
        <v>15</v>
      </c>
      <c r="R11" s="2">
        <v>17</v>
      </c>
      <c r="S11" s="2">
        <v>15</v>
      </c>
      <c r="T11" s="2">
        <v>17</v>
      </c>
    </row>
    <row r="12" spans="1:20" x14ac:dyDescent="0.25">
      <c r="A12" s="39"/>
      <c r="B12" s="3" t="s">
        <v>29</v>
      </c>
      <c r="C12" s="2">
        <v>12</v>
      </c>
      <c r="D12" s="24">
        <v>14</v>
      </c>
      <c r="E12" s="2">
        <v>0</v>
      </c>
      <c r="F12" s="24">
        <v>8</v>
      </c>
      <c r="G12" s="2">
        <v>12</v>
      </c>
      <c r="H12" s="24">
        <v>14</v>
      </c>
      <c r="I12" s="2">
        <v>0</v>
      </c>
      <c r="J12" s="24">
        <v>7</v>
      </c>
      <c r="K12" s="2">
        <v>12</v>
      </c>
      <c r="L12" s="2">
        <v>14</v>
      </c>
      <c r="M12" s="2">
        <v>12</v>
      </c>
      <c r="N12" s="2">
        <v>14</v>
      </c>
      <c r="O12" s="2">
        <v>12</v>
      </c>
      <c r="P12" s="2">
        <v>14</v>
      </c>
      <c r="Q12" s="2">
        <v>12</v>
      </c>
      <c r="R12" s="2">
        <v>14</v>
      </c>
      <c r="S12" s="2">
        <v>12</v>
      </c>
      <c r="T12" s="2">
        <v>14</v>
      </c>
    </row>
    <row r="13" spans="1:20" x14ac:dyDescent="0.25">
      <c r="A13" s="39" t="s">
        <v>61</v>
      </c>
      <c r="B13" s="3" t="s">
        <v>24</v>
      </c>
      <c r="C13" s="2">
        <v>10</v>
      </c>
      <c r="D13" s="24">
        <v>9</v>
      </c>
      <c r="E13" s="2">
        <v>10</v>
      </c>
      <c r="F13" s="24">
        <v>14</v>
      </c>
      <c r="G13" s="2">
        <v>10</v>
      </c>
      <c r="H13" s="24">
        <v>9</v>
      </c>
      <c r="I13" s="2">
        <v>0</v>
      </c>
      <c r="J13" s="24">
        <v>2</v>
      </c>
      <c r="K13" s="2">
        <v>0</v>
      </c>
      <c r="L13" s="2">
        <v>3</v>
      </c>
      <c r="M13" s="2">
        <v>0</v>
      </c>
      <c r="N13" s="2">
        <v>2</v>
      </c>
      <c r="O13" s="2">
        <v>10</v>
      </c>
      <c r="P13" s="2">
        <v>9</v>
      </c>
      <c r="Q13" s="2">
        <v>10</v>
      </c>
      <c r="R13" s="2">
        <v>9</v>
      </c>
      <c r="S13" s="2">
        <v>10</v>
      </c>
      <c r="T13" s="2">
        <v>9</v>
      </c>
    </row>
    <row r="14" spans="1:20" x14ac:dyDescent="0.25">
      <c r="A14" s="39"/>
      <c r="B14" s="3" t="s">
        <v>29</v>
      </c>
      <c r="C14" s="2">
        <v>7</v>
      </c>
      <c r="D14" s="24">
        <v>6</v>
      </c>
      <c r="E14" s="2">
        <v>7</v>
      </c>
      <c r="F14" s="24">
        <v>13</v>
      </c>
      <c r="G14" s="2">
        <v>7</v>
      </c>
      <c r="H14" s="24">
        <v>6</v>
      </c>
      <c r="I14" s="2">
        <v>0</v>
      </c>
      <c r="J14" s="24">
        <v>2</v>
      </c>
      <c r="K14" s="2">
        <v>0</v>
      </c>
      <c r="L14" s="2">
        <v>3</v>
      </c>
      <c r="M14" s="2">
        <v>0</v>
      </c>
      <c r="N14" s="2">
        <v>2</v>
      </c>
      <c r="O14" s="2">
        <v>7</v>
      </c>
      <c r="P14" s="2">
        <v>6</v>
      </c>
      <c r="Q14" s="2">
        <v>7</v>
      </c>
      <c r="R14" s="2">
        <v>6</v>
      </c>
      <c r="S14" s="2">
        <v>7</v>
      </c>
      <c r="T14" s="2">
        <v>6</v>
      </c>
    </row>
    <row r="15" spans="1:20" x14ac:dyDescent="0.25">
      <c r="A15" s="39" t="s">
        <v>12</v>
      </c>
      <c r="B15" s="3" t="s">
        <v>24</v>
      </c>
      <c r="C15" s="2">
        <v>126</v>
      </c>
      <c r="D15" s="24">
        <v>444</v>
      </c>
      <c r="E15" s="2">
        <v>0</v>
      </c>
      <c r="F15" s="24">
        <v>114</v>
      </c>
      <c r="G15" s="2">
        <v>126</v>
      </c>
      <c r="H15" s="24">
        <v>444</v>
      </c>
      <c r="I15" s="2">
        <v>0</v>
      </c>
      <c r="J15" s="24">
        <v>111</v>
      </c>
      <c r="K15" s="2">
        <v>0</v>
      </c>
      <c r="L15" s="2">
        <v>111</v>
      </c>
      <c r="M15" s="2">
        <v>126</v>
      </c>
      <c r="N15" s="2">
        <v>444</v>
      </c>
      <c r="O15" s="2">
        <v>126</v>
      </c>
      <c r="P15" s="2">
        <v>444</v>
      </c>
      <c r="Q15" s="2">
        <v>126</v>
      </c>
      <c r="R15" s="2">
        <v>444</v>
      </c>
      <c r="S15" s="2">
        <v>0</v>
      </c>
      <c r="T15" s="2">
        <v>111</v>
      </c>
    </row>
    <row r="16" spans="1:20" x14ac:dyDescent="0.25">
      <c r="A16" s="39"/>
      <c r="B16" s="3" t="s">
        <v>29</v>
      </c>
      <c r="C16" s="2">
        <v>47</v>
      </c>
      <c r="D16" s="24">
        <v>44</v>
      </c>
      <c r="E16" s="2">
        <v>0</v>
      </c>
      <c r="F16" s="24">
        <v>35</v>
      </c>
      <c r="G16" s="2">
        <v>47</v>
      </c>
      <c r="H16" s="24">
        <v>44</v>
      </c>
      <c r="I16" s="2">
        <v>0</v>
      </c>
      <c r="J16" s="24">
        <v>33</v>
      </c>
      <c r="K16" s="2">
        <v>0</v>
      </c>
      <c r="L16" s="2">
        <v>33</v>
      </c>
      <c r="M16" s="2">
        <v>47</v>
      </c>
      <c r="N16" s="2">
        <v>44</v>
      </c>
      <c r="O16" s="2">
        <v>47</v>
      </c>
      <c r="P16" s="2">
        <v>44</v>
      </c>
      <c r="Q16" s="2">
        <v>47</v>
      </c>
      <c r="R16" s="2">
        <v>44</v>
      </c>
      <c r="S16" s="2">
        <v>0</v>
      </c>
      <c r="T16" s="2">
        <v>33</v>
      </c>
    </row>
    <row r="17" spans="1:20" x14ac:dyDescent="0.25">
      <c r="A17" s="39" t="s">
        <v>13</v>
      </c>
      <c r="B17" s="3" t="s">
        <v>24</v>
      </c>
      <c r="C17" s="2">
        <v>19</v>
      </c>
      <c r="D17" s="24">
        <v>12</v>
      </c>
      <c r="E17" s="2">
        <v>0</v>
      </c>
      <c r="F17" s="24">
        <v>5</v>
      </c>
      <c r="G17" s="2">
        <v>19</v>
      </c>
      <c r="H17" s="24">
        <v>12</v>
      </c>
      <c r="I17" s="2">
        <v>0</v>
      </c>
      <c r="J17" s="24">
        <v>4</v>
      </c>
      <c r="K17" s="2">
        <v>0</v>
      </c>
      <c r="L17" s="2">
        <v>4</v>
      </c>
      <c r="M17" s="2">
        <v>19</v>
      </c>
      <c r="N17" s="2">
        <v>12</v>
      </c>
      <c r="O17" s="2">
        <v>19</v>
      </c>
      <c r="P17" s="2">
        <v>12</v>
      </c>
      <c r="Q17" s="2">
        <v>19</v>
      </c>
      <c r="R17" s="2">
        <v>12</v>
      </c>
      <c r="S17" s="2">
        <v>0</v>
      </c>
      <c r="T17" s="2">
        <v>4</v>
      </c>
    </row>
    <row r="18" spans="1:20" x14ac:dyDescent="0.25">
      <c r="A18" s="39"/>
      <c r="B18" s="3" t="s">
        <v>29</v>
      </c>
      <c r="C18" s="2">
        <v>19</v>
      </c>
      <c r="D18" s="24">
        <v>12</v>
      </c>
      <c r="E18" s="2">
        <v>0</v>
      </c>
      <c r="F18" s="24">
        <v>5</v>
      </c>
      <c r="G18" s="2">
        <v>19</v>
      </c>
      <c r="H18" s="24">
        <v>12</v>
      </c>
      <c r="I18" s="2">
        <v>0</v>
      </c>
      <c r="J18" s="24">
        <v>4</v>
      </c>
      <c r="K18" s="2">
        <v>0</v>
      </c>
      <c r="L18" s="2">
        <v>4</v>
      </c>
      <c r="M18" s="2">
        <v>19</v>
      </c>
      <c r="N18" s="2">
        <v>12</v>
      </c>
      <c r="O18" s="2">
        <v>19</v>
      </c>
      <c r="P18" s="2">
        <v>12</v>
      </c>
      <c r="Q18" s="2">
        <v>19</v>
      </c>
      <c r="R18" s="2">
        <v>12</v>
      </c>
      <c r="S18" s="2">
        <v>0</v>
      </c>
      <c r="T18" s="2">
        <v>4</v>
      </c>
    </row>
    <row r="19" spans="1:20" x14ac:dyDescent="0.25">
      <c r="A19" s="39" t="s">
        <v>17</v>
      </c>
      <c r="B19" s="3" t="s">
        <v>24</v>
      </c>
      <c r="C19" s="2">
        <v>38</v>
      </c>
      <c r="D19" s="24">
        <v>39</v>
      </c>
      <c r="E19" s="2">
        <v>0</v>
      </c>
      <c r="F19" s="24">
        <v>35</v>
      </c>
      <c r="G19" s="2">
        <v>38</v>
      </c>
      <c r="H19" s="24">
        <v>39</v>
      </c>
      <c r="I19" s="2">
        <v>0</v>
      </c>
      <c r="J19" s="24">
        <v>37</v>
      </c>
      <c r="K19" s="2">
        <v>0</v>
      </c>
      <c r="L19" s="2">
        <v>35</v>
      </c>
      <c r="M19" s="2">
        <v>0</v>
      </c>
      <c r="N19" s="2">
        <v>35</v>
      </c>
      <c r="O19" s="2">
        <v>0</v>
      </c>
      <c r="P19" s="2">
        <v>35</v>
      </c>
      <c r="Q19" s="2">
        <v>0</v>
      </c>
      <c r="R19" s="2">
        <v>35</v>
      </c>
      <c r="S19" s="2">
        <v>0</v>
      </c>
      <c r="T19" s="2">
        <v>35</v>
      </c>
    </row>
    <row r="20" spans="1:20" x14ac:dyDescent="0.25">
      <c r="A20" s="39"/>
      <c r="B20" s="3" t="s">
        <v>29</v>
      </c>
      <c r="C20" s="2">
        <v>33</v>
      </c>
      <c r="D20" s="24">
        <v>36</v>
      </c>
      <c r="E20" s="2">
        <v>0</v>
      </c>
      <c r="F20" s="24">
        <v>34</v>
      </c>
      <c r="G20" s="2">
        <v>33</v>
      </c>
      <c r="H20" s="24">
        <v>36</v>
      </c>
      <c r="I20" s="2">
        <v>33</v>
      </c>
      <c r="J20" s="24">
        <v>36</v>
      </c>
      <c r="K20" s="2">
        <v>0</v>
      </c>
      <c r="L20" s="2">
        <v>34</v>
      </c>
      <c r="M20" s="2">
        <v>0</v>
      </c>
      <c r="N20" s="2">
        <v>34</v>
      </c>
      <c r="O20" s="2">
        <v>0</v>
      </c>
      <c r="P20" s="2">
        <v>34</v>
      </c>
      <c r="Q20" s="2">
        <v>0</v>
      </c>
      <c r="R20" s="2">
        <v>34</v>
      </c>
      <c r="S20" s="2">
        <v>0</v>
      </c>
      <c r="T20" s="2">
        <v>34</v>
      </c>
    </row>
    <row r="21" spans="1:20" x14ac:dyDescent="0.25">
      <c r="A21" s="39" t="s">
        <v>18</v>
      </c>
      <c r="B21" s="3" t="s">
        <v>24</v>
      </c>
      <c r="C21" s="2">
        <v>95</v>
      </c>
      <c r="D21" s="24">
        <v>0</v>
      </c>
      <c r="E21" s="2">
        <v>0</v>
      </c>
      <c r="F21" s="24">
        <v>0</v>
      </c>
      <c r="G21" s="2">
        <v>0</v>
      </c>
      <c r="H21" s="24">
        <v>0</v>
      </c>
      <c r="I21" s="2">
        <v>0</v>
      </c>
      <c r="J21" s="24">
        <v>0</v>
      </c>
      <c r="K21" s="2">
        <v>0</v>
      </c>
      <c r="L21" s="2">
        <v>0</v>
      </c>
      <c r="M21" s="2">
        <v>0</v>
      </c>
      <c r="N21" s="2">
        <v>0</v>
      </c>
      <c r="O21" s="2">
        <v>95</v>
      </c>
      <c r="P21" s="2">
        <v>0</v>
      </c>
      <c r="Q21" s="2">
        <v>95</v>
      </c>
      <c r="R21" s="2">
        <v>0</v>
      </c>
      <c r="S21" s="2">
        <v>95</v>
      </c>
      <c r="T21" s="2">
        <v>0</v>
      </c>
    </row>
    <row r="22" spans="1:20" x14ac:dyDescent="0.25">
      <c r="A22" s="39"/>
      <c r="B22" s="3" t="s">
        <v>29</v>
      </c>
      <c r="C22" s="2">
        <v>1</v>
      </c>
      <c r="D22" s="24">
        <v>0</v>
      </c>
      <c r="E22" s="2">
        <v>0</v>
      </c>
      <c r="F22" s="24">
        <v>0</v>
      </c>
      <c r="G22" s="2">
        <v>0</v>
      </c>
      <c r="H22" s="24">
        <v>0</v>
      </c>
      <c r="I22" s="2">
        <v>0</v>
      </c>
      <c r="J22" s="24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1</v>
      </c>
      <c r="T22" s="2">
        <v>0</v>
      </c>
    </row>
    <row r="23" spans="1:20" x14ac:dyDescent="0.25">
      <c r="A23" s="39" t="s">
        <v>19</v>
      </c>
      <c r="B23" s="3" t="s">
        <v>24</v>
      </c>
      <c r="C23" s="2">
        <v>1</v>
      </c>
      <c r="D23" s="24">
        <v>1</v>
      </c>
      <c r="E23" s="2">
        <v>0</v>
      </c>
      <c r="F23" s="24">
        <v>1</v>
      </c>
      <c r="G23" s="2">
        <v>0</v>
      </c>
      <c r="H23" s="24">
        <v>0</v>
      </c>
      <c r="I23" s="2">
        <v>0</v>
      </c>
      <c r="J23" s="24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9"/>
      <c r="B24" s="3" t="s">
        <v>29</v>
      </c>
      <c r="C24" s="2">
        <v>0</v>
      </c>
      <c r="D24" s="24">
        <v>0</v>
      </c>
      <c r="E24" s="2">
        <v>0</v>
      </c>
      <c r="F24" s="24">
        <v>0</v>
      </c>
      <c r="G24" s="2">
        <v>0</v>
      </c>
      <c r="H24" s="24">
        <v>0</v>
      </c>
      <c r="I24" s="2">
        <v>0</v>
      </c>
      <c r="J24" s="24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9" t="s">
        <v>62</v>
      </c>
      <c r="B25" s="3" t="s">
        <v>24</v>
      </c>
      <c r="C25" s="2">
        <v>38</v>
      </c>
      <c r="D25" s="24">
        <v>44</v>
      </c>
      <c r="E25" s="11">
        <v>38</v>
      </c>
      <c r="F25" s="25">
        <v>1</v>
      </c>
      <c r="G25" s="2">
        <v>0</v>
      </c>
      <c r="H25" s="24">
        <v>0</v>
      </c>
      <c r="I25" s="2">
        <v>0</v>
      </c>
      <c r="J25" s="26">
        <v>0</v>
      </c>
      <c r="K25" s="11">
        <v>0</v>
      </c>
      <c r="L25" s="11">
        <v>28</v>
      </c>
      <c r="M25" s="2">
        <v>38</v>
      </c>
      <c r="N25" s="2">
        <v>6</v>
      </c>
      <c r="O25" s="2">
        <v>38</v>
      </c>
      <c r="P25" s="2">
        <v>27</v>
      </c>
      <c r="Q25" s="2">
        <v>38</v>
      </c>
      <c r="R25" s="2">
        <v>28</v>
      </c>
      <c r="S25" s="2">
        <v>38</v>
      </c>
      <c r="T25" s="2">
        <v>22</v>
      </c>
    </row>
    <row r="26" spans="1:20" x14ac:dyDescent="0.25">
      <c r="A26" s="39"/>
      <c r="B26" s="3" t="s">
        <v>29</v>
      </c>
      <c r="C26" s="2">
        <v>0</v>
      </c>
      <c r="D26" s="24">
        <v>0</v>
      </c>
      <c r="E26" s="2">
        <v>0</v>
      </c>
      <c r="F26" s="24">
        <v>0</v>
      </c>
      <c r="G26" s="2">
        <v>0</v>
      </c>
      <c r="H26" s="24">
        <v>0</v>
      </c>
      <c r="I26" s="2">
        <v>0</v>
      </c>
      <c r="J26" s="24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9" t="s">
        <v>63</v>
      </c>
      <c r="B27" s="3" t="s">
        <v>24</v>
      </c>
      <c r="C27" s="2">
        <v>1079</v>
      </c>
      <c r="D27" s="24">
        <v>1112</v>
      </c>
      <c r="E27" s="2">
        <v>1079</v>
      </c>
      <c r="F27" s="24">
        <v>1172</v>
      </c>
      <c r="G27" s="2">
        <v>1079</v>
      </c>
      <c r="H27" s="24">
        <v>697</v>
      </c>
      <c r="I27" s="2">
        <v>0</v>
      </c>
      <c r="J27" s="24">
        <v>697</v>
      </c>
      <c r="K27" s="2">
        <v>0</v>
      </c>
      <c r="L27" s="2">
        <v>697</v>
      </c>
      <c r="M27" s="2">
        <v>1079</v>
      </c>
      <c r="N27" s="2">
        <v>697</v>
      </c>
      <c r="O27" s="2">
        <v>1079</v>
      </c>
      <c r="P27" s="2">
        <v>1112</v>
      </c>
      <c r="Q27" s="2">
        <v>1079</v>
      </c>
      <c r="R27" s="2">
        <v>697</v>
      </c>
      <c r="S27" s="2">
        <v>1079</v>
      </c>
      <c r="T27" s="2">
        <v>697</v>
      </c>
    </row>
    <row r="28" spans="1:20" x14ac:dyDescent="0.25">
      <c r="A28" s="39"/>
      <c r="B28" s="3" t="s">
        <v>29</v>
      </c>
      <c r="C28" s="2">
        <v>176</v>
      </c>
      <c r="D28" s="24">
        <v>153</v>
      </c>
      <c r="E28" s="2">
        <v>176</v>
      </c>
      <c r="F28" s="24">
        <v>191</v>
      </c>
      <c r="G28" s="2">
        <v>176</v>
      </c>
      <c r="H28" s="24">
        <v>126</v>
      </c>
      <c r="I28" s="2">
        <v>0</v>
      </c>
      <c r="J28" s="24">
        <v>126</v>
      </c>
      <c r="K28" s="2">
        <v>176</v>
      </c>
      <c r="L28" s="2">
        <v>126</v>
      </c>
      <c r="M28" s="2">
        <v>176</v>
      </c>
      <c r="N28" s="2">
        <v>126</v>
      </c>
      <c r="O28" s="2">
        <v>176</v>
      </c>
      <c r="P28" s="2">
        <v>153</v>
      </c>
      <c r="Q28" s="2">
        <v>176</v>
      </c>
      <c r="R28" s="2">
        <v>126</v>
      </c>
      <c r="S28" s="2">
        <v>176</v>
      </c>
      <c r="T28" s="2">
        <v>126</v>
      </c>
    </row>
    <row r="30" spans="1:20" x14ac:dyDescent="0.25">
      <c r="A30" s="1" t="s">
        <v>64</v>
      </c>
      <c r="K30">
        <v>350</v>
      </c>
      <c r="L30">
        <v>365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B4CED48ACC443BC067DDA4AC75403" ma:contentTypeVersion="4" ma:contentTypeDescription="Create a new document." ma:contentTypeScope="" ma:versionID="e620077caa461571a2deaf2b4347f2ee">
  <xsd:schema xmlns:xsd="http://www.w3.org/2001/XMLSchema" xmlns:xs="http://www.w3.org/2001/XMLSchema" xmlns:p="http://schemas.microsoft.com/office/2006/metadata/properties" xmlns:ns2="362caa75-196a-4e38-861a-5b8d77e98c80" xmlns:ns3="1eba14ca-2f38-4c0a-8df6-10c51ace5249" targetNamespace="http://schemas.microsoft.com/office/2006/metadata/properties" ma:root="true" ma:fieldsID="295024ae03f78f7ac46e8a112ec9a885" ns2:_="" ns3:_="">
    <xsd:import namespace="362caa75-196a-4e38-861a-5b8d77e98c80"/>
    <xsd:import namespace="1eba14ca-2f38-4c0a-8df6-10c51ace52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a14ca-2f38-4c0a-8df6-10c51ace52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BB702-0999-4EBA-BE19-2754B9561C3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eba14ca-2f38-4c0a-8df6-10c51ace5249"/>
    <ds:schemaRef ds:uri="362caa75-196a-4e38-861a-5b8d77e98c80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9FE1794-BED9-4EC8-8BEA-BF54F77715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9BFDB-0714-4CC6-BDAD-0BA06EB0E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1eba14ca-2f38-4c0a-8df6-10c51ace5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0x0101000DDB4CED48ACC443BC067DDA4AC75403</vt:lpwstr>
  </property>
</Properties>
</file>