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health_care\medicaid\redesign\dsrip\quarterly_rpts\funds_flow\y3-q2\"/>
    </mc:Choice>
  </mc:AlternateContent>
  <bookViews>
    <workbookView xWindow="0" yWindow="0" windowWidth="15315" windowHeight="7875"/>
  </bookViews>
  <sheets>
    <sheet name="Funds Flow Summary" sheetId="1" r:id="rId1"/>
    <sheet name="Funds Flow - Partner Detail" sheetId="2" r:id="rId2"/>
    <sheet name="2nd Tier Funds Flow" sheetId="10" r:id="rId3"/>
    <sheet name="Partner Engagement" sheetId="3" r:id="rId4"/>
  </sheets>
  <externalReferences>
    <externalReference r:id="rId5"/>
  </externalReferences>
  <definedNames>
    <definedName name="_xlnm.Print_Area" localSheetId="2">'2nd Tier Funds Flow'!$A$1:$J$300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0" l="1"/>
  <c r="H98" i="2" l="1"/>
  <c r="H97" i="2"/>
  <c r="H96" i="2"/>
  <c r="H95" i="2"/>
  <c r="H94" i="2"/>
  <c r="H19" i="2"/>
  <c r="H18" i="2"/>
  <c r="H17" i="2"/>
  <c r="H16" i="2"/>
  <c r="H15" i="2"/>
  <c r="H14" i="2"/>
  <c r="H13" i="2"/>
  <c r="H12" i="2"/>
  <c r="H11" i="2"/>
  <c r="H10" i="2"/>
  <c r="H93" i="2"/>
  <c r="H111" i="2"/>
  <c r="H92" i="2"/>
  <c r="H110" i="2"/>
  <c r="H109" i="2"/>
  <c r="H108" i="2"/>
  <c r="H107" i="2"/>
  <c r="H5" i="2" l="1"/>
  <c r="H20" i="2"/>
  <c r="H9" i="2"/>
  <c r="H8" i="2"/>
  <c r="H7" i="2"/>
  <c r="H6" i="2"/>
  <c r="H28" i="2"/>
  <c r="H27" i="2"/>
  <c r="H26" i="2"/>
  <c r="H25" i="2"/>
  <c r="H24" i="2"/>
  <c r="H23" i="2"/>
  <c r="H36" i="2"/>
  <c r="H35" i="2"/>
  <c r="H34" i="2"/>
  <c r="H33" i="2"/>
  <c r="H32" i="2"/>
  <c r="H31" i="2"/>
  <c r="H44" i="2"/>
  <c r="H43" i="2"/>
  <c r="H42" i="2"/>
  <c r="H41" i="2"/>
  <c r="H40" i="2"/>
  <c r="H39" i="2"/>
  <c r="H52" i="2"/>
  <c r="H51" i="2"/>
  <c r="H50" i="2"/>
  <c r="H49" i="2"/>
  <c r="H48" i="2"/>
  <c r="H47" i="2"/>
  <c r="H60" i="2"/>
  <c r="H59" i="2"/>
  <c r="H58" i="2"/>
  <c r="H57" i="2"/>
  <c r="H56" i="2"/>
  <c r="H55" i="2"/>
  <c r="H68" i="2"/>
  <c r="H67" i="2"/>
  <c r="H66" i="2"/>
  <c r="H65" i="2"/>
  <c r="H64" i="2"/>
  <c r="H63" i="2"/>
  <c r="H76" i="2"/>
  <c r="H75" i="2"/>
  <c r="H74" i="2"/>
  <c r="H73" i="2"/>
  <c r="H72" i="2"/>
  <c r="H71" i="2"/>
  <c r="H84" i="2"/>
  <c r="H83" i="2"/>
  <c r="H82" i="2"/>
  <c r="H81" i="2"/>
  <c r="H80" i="2"/>
  <c r="H79" i="2"/>
  <c r="H99" i="2"/>
  <c r="H91" i="2"/>
  <c r="H90" i="2"/>
  <c r="H89" i="2"/>
  <c r="H88" i="2"/>
  <c r="H87" i="2"/>
  <c r="H112" i="2"/>
  <c r="H106" i="2"/>
  <c r="H105" i="2"/>
  <c r="H104" i="2"/>
  <c r="H103" i="2"/>
  <c r="H102" i="2"/>
  <c r="H120" i="2"/>
  <c r="H119" i="2"/>
  <c r="H118" i="2"/>
  <c r="H117" i="2"/>
  <c r="H116" i="2"/>
  <c r="H115" i="2"/>
  <c r="H128" i="2"/>
  <c r="H127" i="2"/>
  <c r="H126" i="2"/>
  <c r="H125" i="2"/>
  <c r="H124" i="2"/>
  <c r="H123" i="2"/>
  <c r="H136" i="2"/>
  <c r="H135" i="2"/>
  <c r="H134" i="2"/>
  <c r="H133" i="2"/>
  <c r="H132" i="2"/>
  <c r="H131" i="2"/>
  <c r="H144" i="2"/>
  <c r="H143" i="2"/>
  <c r="H142" i="2"/>
  <c r="H141" i="2"/>
  <c r="H140" i="2"/>
  <c r="H139" i="2"/>
  <c r="H152" i="2"/>
  <c r="H151" i="2"/>
  <c r="H150" i="2"/>
  <c r="H149" i="2"/>
  <c r="H148" i="2"/>
  <c r="H147" i="2"/>
  <c r="H160" i="2"/>
  <c r="H159" i="2"/>
  <c r="H158" i="2"/>
  <c r="H157" i="2"/>
  <c r="H156" i="2"/>
  <c r="H155" i="2"/>
  <c r="H167" i="2"/>
  <c r="H166" i="2"/>
  <c r="H165" i="2"/>
  <c r="H164" i="2"/>
  <c r="H163" i="2"/>
  <c r="H168" i="2"/>
  <c r="G170" i="2"/>
  <c r="D23" i="1" s="1"/>
  <c r="H23" i="1" s="1"/>
  <c r="F170" i="2"/>
  <c r="C23" i="1" s="1"/>
  <c r="G162" i="2"/>
  <c r="F162" i="2"/>
  <c r="C22" i="1" s="1"/>
  <c r="G154" i="2"/>
  <c r="D21" i="1" s="1"/>
  <c r="H21" i="1" s="1"/>
  <c r="F154" i="2"/>
  <c r="C21" i="1" s="1"/>
  <c r="G146" i="2"/>
  <c r="D20" i="1" s="1"/>
  <c r="H20" i="1" s="1"/>
  <c r="F146" i="2"/>
  <c r="G138" i="2"/>
  <c r="D18" i="1" s="1"/>
  <c r="H18" i="1" s="1"/>
  <c r="F138" i="2"/>
  <c r="C18" i="1" s="1"/>
  <c r="G130" i="2"/>
  <c r="D17" i="1" s="1"/>
  <c r="F130" i="2"/>
  <c r="C17" i="1" s="1"/>
  <c r="G17" i="1" s="1"/>
  <c r="G122" i="2"/>
  <c r="F122" i="2"/>
  <c r="C16" i="1" s="1"/>
  <c r="G114" i="2"/>
  <c r="D15" i="1" s="1"/>
  <c r="H15" i="1" s="1"/>
  <c r="F114" i="2"/>
  <c r="C15" i="1" s="1"/>
  <c r="G101" i="2"/>
  <c r="D14" i="1" s="1"/>
  <c r="F101" i="2"/>
  <c r="C14" i="1" s="1"/>
  <c r="G86" i="2"/>
  <c r="D13" i="1" s="1"/>
  <c r="H13" i="1" s="1"/>
  <c r="F86" i="2"/>
  <c r="C13" i="1" s="1"/>
  <c r="G78" i="2"/>
  <c r="F78" i="2"/>
  <c r="C12" i="1" s="1"/>
  <c r="G70" i="2"/>
  <c r="D11" i="1" s="1"/>
  <c r="H11" i="1" s="1"/>
  <c r="F70" i="2"/>
  <c r="C11" i="1" s="1"/>
  <c r="G62" i="2"/>
  <c r="D10" i="1" s="1"/>
  <c r="H10" i="1" s="1"/>
  <c r="F62" i="2"/>
  <c r="C10" i="1" s="1"/>
  <c r="G54" i="2"/>
  <c r="D9" i="1" s="1"/>
  <c r="F54" i="2"/>
  <c r="C9" i="1" s="1"/>
  <c r="G46" i="2"/>
  <c r="D8" i="1"/>
  <c r="F46" i="2"/>
  <c r="C8" i="1" s="1"/>
  <c r="G38" i="2"/>
  <c r="D7" i="1" s="1"/>
  <c r="H7" i="1" s="1"/>
  <c r="F38" i="2"/>
  <c r="G30" i="2"/>
  <c r="D6" i="1" s="1"/>
  <c r="H6" i="1" s="1"/>
  <c r="F30" i="2"/>
  <c r="C6" i="1" s="1"/>
  <c r="G22" i="2"/>
  <c r="D5" i="1" s="1"/>
  <c r="F22" i="2"/>
  <c r="C5" i="1" s="1"/>
  <c r="D22" i="1"/>
  <c r="H22" i="1" s="1"/>
  <c r="D16" i="1"/>
  <c r="H16" i="1" s="1"/>
  <c r="D12" i="1"/>
  <c r="H12" i="1" s="1"/>
  <c r="C20" i="1"/>
  <c r="C7" i="1"/>
  <c r="G7" i="1" s="1"/>
  <c r="E19" i="1"/>
  <c r="I19" i="1" s="1"/>
  <c r="H19" i="1"/>
  <c r="G19" i="1"/>
  <c r="H122" i="2" l="1"/>
  <c r="H130" i="2"/>
  <c r="H146" i="2"/>
  <c r="E16" i="1"/>
  <c r="I16" i="1" s="1"/>
  <c r="E22" i="1"/>
  <c r="I22" i="1" s="1"/>
  <c r="H170" i="2"/>
  <c r="E5" i="1"/>
  <c r="E18" i="1"/>
  <c r="E21" i="1"/>
  <c r="I21" i="1" s="1"/>
  <c r="H162" i="2"/>
  <c r="H154" i="2"/>
  <c r="H30" i="2"/>
  <c r="G16" i="1"/>
  <c r="E7" i="1"/>
  <c r="I7" i="1" s="1"/>
  <c r="G22" i="1"/>
  <c r="H138" i="2"/>
  <c r="H86" i="2"/>
  <c r="H54" i="2"/>
  <c r="H46" i="2"/>
  <c r="H38" i="2"/>
  <c r="E15" i="1"/>
  <c r="E12" i="1"/>
  <c r="E8" i="1"/>
  <c r="H8" i="1"/>
  <c r="E10" i="1"/>
  <c r="E23" i="1"/>
  <c r="I23" i="1" s="1"/>
  <c r="H78" i="2"/>
  <c r="H62" i="2"/>
  <c r="H22" i="2"/>
  <c r="H101" i="2"/>
  <c r="E14" i="1"/>
  <c r="H114" i="2"/>
  <c r="E9" i="1"/>
  <c r="H70" i="2"/>
  <c r="H14" i="1"/>
  <c r="D24" i="1"/>
  <c r="G23" i="1"/>
  <c r="G21" i="1"/>
  <c r="H5" i="1"/>
  <c r="E17" i="1"/>
  <c r="I17" i="1" s="1"/>
  <c r="E6" i="1"/>
  <c r="I6" i="1" s="1"/>
  <c r="E11" i="1"/>
  <c r="E20" i="1"/>
  <c r="E13" i="1"/>
  <c r="H9" i="1"/>
  <c r="H17" i="1"/>
  <c r="C24" i="1"/>
  <c r="G13" i="1" s="1"/>
  <c r="G6" i="1"/>
  <c r="G5" i="1" l="1"/>
  <c r="G8" i="1"/>
  <c r="G12" i="1"/>
  <c r="G14" i="1"/>
  <c r="G15" i="1"/>
  <c r="G9" i="1"/>
  <c r="G10" i="1"/>
  <c r="G20" i="1"/>
  <c r="G11" i="1"/>
  <c r="G18" i="1"/>
  <c r="H24" i="1"/>
  <c r="E24" i="1"/>
  <c r="I14" i="1" s="1"/>
  <c r="I8" i="1" l="1"/>
  <c r="I15" i="1"/>
  <c r="I12" i="1"/>
  <c r="I13" i="1"/>
  <c r="G24" i="1"/>
  <c r="I9" i="1"/>
  <c r="I10" i="1"/>
  <c r="I11" i="1"/>
  <c r="I5" i="1"/>
  <c r="I18" i="1"/>
  <c r="I20" i="1"/>
  <c r="I24" i="1" l="1"/>
</calcChain>
</file>

<file path=xl/sharedStrings.xml><?xml version="1.0" encoding="utf-8"?>
<sst xmlns="http://schemas.openxmlformats.org/spreadsheetml/2006/main" count="352" uniqueCount="143">
  <si>
    <t>PPS Funds Flow Summary by Partner Type - DY3, Q2 (IPP Module 1.4 and Module 1.10)</t>
  </si>
  <si>
    <t>Partner Category</t>
  </si>
  <si>
    <t>Quarterly Funds Flow Update - DY3, Q2</t>
  </si>
  <si>
    <t>Funds Flow - Waiver Dollars</t>
  </si>
  <si>
    <t>Funds Flow - Non-Waiver Dollars</t>
  </si>
  <si>
    <t>Funds Flow - All Dollars</t>
  </si>
  <si>
    <t>% of Funds Flow - Waiver Dollars</t>
  </si>
  <si>
    <t>% of Funds Flow - Non-Waiver Dollars</t>
  </si>
  <si>
    <t>% of Funds Flow - All Dollars</t>
  </si>
  <si>
    <t>Practitioner - Primary Care</t>
  </si>
  <si>
    <t>Practitioner - Non-Primary Care</t>
  </si>
  <si>
    <t>Hospital - Inpatient/ED</t>
  </si>
  <si>
    <t>Hospital - Ambulatory</t>
  </si>
  <si>
    <t>Clinic</t>
  </si>
  <si>
    <t>Mental Health</t>
  </si>
  <si>
    <t>Substance Abuse</t>
  </si>
  <si>
    <t>Case Management</t>
  </si>
  <si>
    <t>Health Home</t>
  </si>
  <si>
    <t>Community Based Organization (Tier 1)</t>
  </si>
  <si>
    <t>Nursing Home</t>
  </si>
  <si>
    <t>Pharmacy</t>
  </si>
  <si>
    <t>Hospice</t>
  </si>
  <si>
    <t>Home Care</t>
  </si>
  <si>
    <t>PPS PMO</t>
  </si>
  <si>
    <t>Non-PPS Network</t>
  </si>
  <si>
    <t>Other (Define)</t>
  </si>
  <si>
    <t>Total</t>
  </si>
  <si>
    <t>PPS Funds Flow - Partner Level Detail</t>
  </si>
  <si>
    <t>Quarterly Funds Flow Updates - DY3, Q2</t>
  </si>
  <si>
    <t>NPI</t>
  </si>
  <si>
    <t>MMIS ID</t>
  </si>
  <si>
    <t>Partner Name</t>
  </si>
  <si>
    <t>Safety Net</t>
  </si>
  <si>
    <t>State Assigned Category</t>
  </si>
  <si>
    <t>Intersections International</t>
  </si>
  <si>
    <t>Island Voice</t>
  </si>
  <si>
    <t>SIPCW</t>
  </si>
  <si>
    <t>1st Tier Funds Flow Partner (from Funds Flow Partner Detail)</t>
  </si>
  <si>
    <t>2nd Tier Funds Flow Recipient Partner Information</t>
  </si>
  <si>
    <t>Partner Funds Flow Data</t>
  </si>
  <si>
    <t>Partner Project Participation</t>
  </si>
  <si>
    <t>NPI or MMIS ID</t>
  </si>
  <si>
    <t>Hub (Y/N)</t>
  </si>
  <si>
    <t>DY3, Q2 Funds Flow  Update</t>
  </si>
  <si>
    <t>Prov Part 2.a.i</t>
  </si>
  <si>
    <t>Prov Part 2.a.iii</t>
  </si>
  <si>
    <t>Prov Part 2.a.iv</t>
  </si>
  <si>
    <t>Prov Part 2.b.iii</t>
  </si>
  <si>
    <t>Prov Part 3.a.i</t>
  </si>
  <si>
    <t>Prov Part 3.a.ii</t>
  </si>
  <si>
    <t>Prov Part 3.b.i</t>
  </si>
  <si>
    <t>Prov Part 3.d.iii</t>
  </si>
  <si>
    <t>Prov Part 4.b.i</t>
  </si>
  <si>
    <t>Prov Part 4.b.ii</t>
  </si>
  <si>
    <t>Christopher's Reason</t>
  </si>
  <si>
    <t>PPS Partner Engagement by Project</t>
  </si>
  <si>
    <t>Partner Type</t>
  </si>
  <si>
    <t>2.a.iii.</t>
  </si>
  <si>
    <t>2.b.iv.</t>
  </si>
  <si>
    <t>2.b.vii.</t>
  </si>
  <si>
    <t>2.b.viii.</t>
  </si>
  <si>
    <t>2.d.i.</t>
  </si>
  <si>
    <t>3.a.i.</t>
  </si>
  <si>
    <t>3.a.iv.</t>
  </si>
  <si>
    <t>3.c.i.</t>
  </si>
  <si>
    <t>3.g.ii.</t>
  </si>
  <si>
    <t>Committed</t>
  </si>
  <si>
    <t>Engaged</t>
  </si>
  <si>
    <t>Hospital</t>
  </si>
  <si>
    <t>Case Management / Health Home</t>
  </si>
  <si>
    <t>Community Based Organizations</t>
  </si>
  <si>
    <t>All Other</t>
  </si>
  <si>
    <t>PAM(R) Providers</t>
  </si>
  <si>
    <t>All Other:: Practitioner - Primary Care Provider (PCP)</t>
  </si>
  <si>
    <t>No</t>
  </si>
  <si>
    <t>All Other:: Practitioner - Non-Primary Care Provider (PCP)</t>
  </si>
  <si>
    <t>Yes</t>
  </si>
  <si>
    <t>All Other:: Practitioner - Non-Primary Care Provider (PCP):: Practitioner - Primary Care Provider (PCP)</t>
  </si>
  <si>
    <t>Uncategorized</t>
  </si>
  <si>
    <t>Seaview Hospital Rehabilation Center and Home</t>
  </si>
  <si>
    <t>All Other:: Nursing Home:: Pharmacy</t>
  </si>
  <si>
    <t>All Other:: Substance Abuse</t>
  </si>
  <si>
    <t>YMCA OF GREATER NEW YORK</t>
  </si>
  <si>
    <t>CAMELOT OF STATEN ISLAND, INC.</t>
  </si>
  <si>
    <t>All Other:: Case Management / Health Home:: Clinic:: Home and Community Based Services:: Hospice:: Hospital:: Mental Health:: Pharmacy:: Substance Abuse</t>
  </si>
  <si>
    <t>All Other:: Clinic</t>
  </si>
  <si>
    <t>All Other:: Nursing Home</t>
  </si>
  <si>
    <t>VERRAZANO NURSING HOME INC</t>
  </si>
  <si>
    <t>All Other:: Case Management / Health Home:: Hospice:: Mental Health:: Substance Abuse</t>
  </si>
  <si>
    <t>VISITING NURSE SERVICE OF NEW YORK HOME CARE II</t>
  </si>
  <si>
    <t>EGER HEALTH CARE AND REHABILITATION CENTER</t>
  </si>
  <si>
    <t>SILVER LAKE SPECIALIZED</t>
  </si>
  <si>
    <t>VISITING NURSE ASSOCIATION HEALTH CARE SERVICES INC</t>
  </si>
  <si>
    <t>SCAFURI FRANK DR.</t>
  </si>
  <si>
    <t>All Other:: Clinic:: Hospital:: Mental Health:: Pharmacy:: Substance Abuse</t>
  </si>
  <si>
    <t>RICHMOND MEDICAL CENTER</t>
  </si>
  <si>
    <t>SILVER LAKE SUPPORT SERVICES, INC</t>
  </si>
  <si>
    <t>STATEN ISLAND CARE CENTER</t>
  </si>
  <si>
    <t>STATEN ISLAND UNIVERSITY HOSPITAL</t>
  </si>
  <si>
    <t>NEW VANDERBILT REHABILITATION AND CARE CENTER INC</t>
  </si>
  <si>
    <t>Richmond Center for Rehabilitation and Residential Healthcare</t>
  </si>
  <si>
    <t>VICTORY INTERNAL MEDICINE, P.C.</t>
  </si>
  <si>
    <t>UNIVERSITY PHYSICIANS GROUP P C</t>
  </si>
  <si>
    <t>COMMUNITY HEALTH ACTION OF STATEN ISLAND, INC.</t>
  </si>
  <si>
    <t xml:space="preserve">Jewish Board of Family and Children's Services </t>
  </si>
  <si>
    <t>SOUTH BEACH PSYCHIATRIC CENTER</t>
  </si>
  <si>
    <t>COMMUNITY HEALTH CENTER OF RICHMOND, INC</t>
  </si>
  <si>
    <t>COORDINATED BEHAVIORAL CARE, INC.</t>
  </si>
  <si>
    <t>EMPIRE STATE HOME CARE SERVICES INC</t>
  </si>
  <si>
    <t>CLOVE LAKES HEALTH CARE AND REHABILITATION CENTER, INC.</t>
  </si>
  <si>
    <t>All Other:: Mental Health:: Substance Abuse</t>
  </si>
  <si>
    <t>PROJECT HOSPITALITY INC.</t>
  </si>
  <si>
    <t>Case Management / Health Home:: Mental Health</t>
  </si>
  <si>
    <t>PROJECT HOSPITALITY, INC.</t>
  </si>
  <si>
    <t>STATEN ISLAND MENTAL HEALTH SOCIETY, INC.</t>
  </si>
  <si>
    <t>TIRADO MIGUEL DR.</t>
  </si>
  <si>
    <t>GOLDEN GATE REHABILITATION &amp; HEALTH CARE CENTER LLC</t>
  </si>
  <si>
    <t>BEACON CHRISTIAN COMMUNITY HEALTH CENTER, INC.</t>
  </si>
  <si>
    <t>CARMEL RICHMOND NURSING HOME, INC.</t>
  </si>
  <si>
    <t>MEDICAL PRACTICE ASSOCIATES PLLC</t>
  </si>
  <si>
    <t>MEVS CLIFFORD MR.</t>
  </si>
  <si>
    <t>LABARBERA MARIANNE MS.</t>
  </si>
  <si>
    <t>NEPOLA NEIL DR.</t>
  </si>
  <si>
    <t>PELINA BUENAVENTURA DR.</t>
  </si>
  <si>
    <t>THOMAS USHA</t>
  </si>
  <si>
    <t>Jewish Community Center</t>
  </si>
  <si>
    <t>Make the Road New York</t>
  </si>
  <si>
    <t>El Centro de Immigrante</t>
  </si>
  <si>
    <t>YMCA New Americans Welcome Center</t>
  </si>
  <si>
    <t>Pride Center of Staten Island</t>
  </si>
  <si>
    <t>ISLAND PEDIATRICS, P.C.</t>
  </si>
  <si>
    <t>ISLAND KIDS PEDIATRICS, P.C.</t>
  </si>
  <si>
    <t>AMBOY MEDICAL PRACTICE PC</t>
  </si>
  <si>
    <t>BRIDGE BACK TO LIFE CENTER, INC.</t>
  </si>
  <si>
    <t>COMPREHENSIVE PEDIATRICS PC</t>
  </si>
  <si>
    <t>METROCOMMUNITYHLTHCENTER</t>
  </si>
  <si>
    <t>HALEVI EFRAT</t>
  </si>
  <si>
    <t>ARCHCARE/TIMEBANK</t>
  </si>
  <si>
    <t>ADVANTAGECARE PHYSICIANS PC</t>
  </si>
  <si>
    <t>BRIGHTPOINT HEALTH</t>
  </si>
  <si>
    <t>Staten Island Behavioral Network</t>
  </si>
  <si>
    <t>Person Centered Care Services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</si>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</sst>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44" fontId="0" fillId="0" borderId="1" xfId="1" applyFont="1" applyBorder="1"/>
    <xf numFmtId="9" fontId="0" fillId="0" borderId="1" xfId="2" applyFont="1" applyBorder="1"/>
    <xf numFmtId="44" fontId="3" fillId="0" borderId="1" xfId="1" applyFont="1" applyBorder="1"/>
    <xf numFmtId="9" fontId="3" fillId="0" borderId="1" xfId="2" applyFont="1" applyBorder="1"/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/>
    <xf numFmtId="0" fontId="0" fillId="0" borderId="1" xfId="0" applyNumberFormat="1" applyBorder="1"/>
    <xf numFmtId="3" fontId="0" fillId="0" borderId="0" xfId="0" applyNumberFormat="1"/>
    <xf numFmtId="44" fontId="0" fillId="3" borderId="1" xfId="1" applyFont="1" applyFill="1" applyBorder="1"/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0" fontId="0" fillId="0" borderId="1" xfId="0" applyNumberFormat="1" applyBorder="1" applyAlignment="1">
      <alignment wrapText="1"/>
    </xf>
    <xf numFmtId="3" fontId="0" fillId="0" borderId="1" xfId="0" applyNumberFormat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weber\Desktop\PAOP%202017\PPS%202nd%20Tier%20Funds%20Flow%20Reporting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Instructions"/>
      <sheetName val="2nd Tier Funds Flow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/>
  </sheetViews>
  <sheetFormatPr defaultRowHeight="15" x14ac:dyDescent="0.25"/>
  <cols>
    <col min="1" max="1" width="50.28515625" bestFit="1" customWidth="1"/>
    <col min="2" max="2" width="1.28515625" customWidth="1"/>
    <col min="3" max="3" width="15.42578125" customWidth="1"/>
    <col min="4" max="4" width="13.42578125" customWidth="1"/>
    <col min="5" max="5" width="14.85546875" customWidth="1"/>
    <col min="6" max="6" width="1.28515625" customWidth="1"/>
    <col min="7" max="9" width="13.42578125" customWidth="1"/>
  </cols>
  <sheetData>
    <row r="1" spans="1:9" x14ac:dyDescent="0.25">
      <c r="A1" s="1" t="s">
        <v>0</v>
      </c>
    </row>
    <row r="3" spans="1:9" x14ac:dyDescent="0.25">
      <c r="A3" s="26" t="s">
        <v>1</v>
      </c>
      <c r="B3" s="8"/>
      <c r="C3" s="25" t="s">
        <v>2</v>
      </c>
      <c r="D3" s="25"/>
      <c r="E3" s="25"/>
      <c r="F3" s="25"/>
      <c r="G3" s="25"/>
      <c r="H3" s="25"/>
      <c r="I3" s="25"/>
    </row>
    <row r="4" spans="1:9" ht="60" x14ac:dyDescent="0.25">
      <c r="A4" s="26"/>
      <c r="B4" s="8"/>
      <c r="C4" s="23" t="s">
        <v>3</v>
      </c>
      <c r="D4" s="23" t="s">
        <v>4</v>
      </c>
      <c r="E4" s="23" t="s">
        <v>5</v>
      </c>
      <c r="F4" s="8"/>
      <c r="G4" s="23" t="s">
        <v>6</v>
      </c>
      <c r="H4" s="23" t="s">
        <v>7</v>
      </c>
      <c r="I4" s="23" t="s">
        <v>8</v>
      </c>
    </row>
    <row r="5" spans="1:9" x14ac:dyDescent="0.25">
      <c r="A5" s="2" t="s">
        <v>9</v>
      </c>
      <c r="B5" s="8"/>
      <c r="C5" s="4">
        <f>'Funds Flow - Partner Detail'!F22</f>
        <v>635061</v>
      </c>
      <c r="D5" s="4">
        <f>'Funds Flow - Partner Detail'!G22</f>
        <v>0</v>
      </c>
      <c r="E5" s="4">
        <f>C5+D5</f>
        <v>635061</v>
      </c>
      <c r="F5" s="8"/>
      <c r="G5" s="5">
        <f t="shared" ref="G5:G23" si="0">IF(C5&gt;0,C5/$C$24,0)</f>
        <v>5.607519464611916E-2</v>
      </c>
      <c r="H5" s="5">
        <f t="shared" ref="H5:H23" si="1">IF(D5&gt;0,D5/$D$24,0)</f>
        <v>0</v>
      </c>
      <c r="I5" s="5">
        <f t="shared" ref="I5:I23" si="2">IF(E5&gt;0,E5/$E$24,0)</f>
        <v>5.607519464611916E-2</v>
      </c>
    </row>
    <row r="6" spans="1:9" x14ac:dyDescent="0.25">
      <c r="A6" s="2" t="s">
        <v>10</v>
      </c>
      <c r="B6" s="8"/>
      <c r="C6" s="4">
        <f>'Funds Flow - Partner Detail'!F30</f>
        <v>0</v>
      </c>
      <c r="D6" s="4">
        <f>'Funds Flow - Partner Detail'!G30</f>
        <v>0</v>
      </c>
      <c r="E6" s="4">
        <f t="shared" ref="E6:E23" si="3">C6+D6</f>
        <v>0</v>
      </c>
      <c r="F6" s="8"/>
      <c r="G6" s="5">
        <f t="shared" si="0"/>
        <v>0</v>
      </c>
      <c r="H6" s="5">
        <f t="shared" si="1"/>
        <v>0</v>
      </c>
      <c r="I6" s="5">
        <f t="shared" si="2"/>
        <v>0</v>
      </c>
    </row>
    <row r="7" spans="1:9" x14ac:dyDescent="0.25">
      <c r="A7" s="2" t="s">
        <v>11</v>
      </c>
      <c r="B7" s="8"/>
      <c r="C7" s="4">
        <f>'Funds Flow - Partner Detail'!F38</f>
        <v>0</v>
      </c>
      <c r="D7" s="4">
        <f>'Funds Flow - Partner Detail'!G38</f>
        <v>0</v>
      </c>
      <c r="E7" s="4">
        <f t="shared" si="3"/>
        <v>0</v>
      </c>
      <c r="F7" s="8"/>
      <c r="G7" s="5">
        <f t="shared" si="0"/>
        <v>0</v>
      </c>
      <c r="H7" s="5">
        <f t="shared" si="1"/>
        <v>0</v>
      </c>
      <c r="I7" s="5">
        <f t="shared" si="2"/>
        <v>0</v>
      </c>
    </row>
    <row r="8" spans="1:9" x14ac:dyDescent="0.25">
      <c r="A8" s="2" t="s">
        <v>12</v>
      </c>
      <c r="B8" s="8"/>
      <c r="C8" s="4">
        <f>'Funds Flow - Partner Detail'!F46</f>
        <v>5776630</v>
      </c>
      <c r="D8" s="4">
        <f>'Funds Flow - Partner Detail'!G46</f>
        <v>0</v>
      </c>
      <c r="E8" s="4">
        <f t="shared" si="3"/>
        <v>5776630</v>
      </c>
      <c r="F8" s="8"/>
      <c r="G8" s="5">
        <f t="shared" si="0"/>
        <v>0.51007013759089492</v>
      </c>
      <c r="H8" s="5">
        <f t="shared" si="1"/>
        <v>0</v>
      </c>
      <c r="I8" s="5">
        <f t="shared" si="2"/>
        <v>0.51007013759089492</v>
      </c>
    </row>
    <row r="9" spans="1:9" x14ac:dyDescent="0.25">
      <c r="A9" s="2" t="s">
        <v>13</v>
      </c>
      <c r="B9" s="8"/>
      <c r="C9" s="4">
        <f>'Funds Flow - Partner Detail'!F54</f>
        <v>407165</v>
      </c>
      <c r="D9" s="4">
        <f>'Funds Flow - Partner Detail'!G54</f>
        <v>0</v>
      </c>
      <c r="E9" s="4">
        <f t="shared" si="3"/>
        <v>407165</v>
      </c>
      <c r="F9" s="8"/>
      <c r="G9" s="5">
        <f t="shared" si="0"/>
        <v>3.5952226050862998E-2</v>
      </c>
      <c r="H9" s="5">
        <f t="shared" si="1"/>
        <v>0</v>
      </c>
      <c r="I9" s="5">
        <f t="shared" si="2"/>
        <v>3.5952226050862998E-2</v>
      </c>
    </row>
    <row r="10" spans="1:9" x14ac:dyDescent="0.25">
      <c r="A10" s="2" t="s">
        <v>14</v>
      </c>
      <c r="B10" s="8"/>
      <c r="C10" s="4">
        <f>'Funds Flow - Partner Detail'!F62</f>
        <v>133259</v>
      </c>
      <c r="D10" s="4">
        <f>'Funds Flow - Partner Detail'!G62</f>
        <v>0</v>
      </c>
      <c r="E10" s="4">
        <f t="shared" si="3"/>
        <v>133259</v>
      </c>
      <c r="F10" s="8"/>
      <c r="G10" s="5">
        <f t="shared" si="0"/>
        <v>1.1766624565745957E-2</v>
      </c>
      <c r="H10" s="5">
        <f t="shared" si="1"/>
        <v>0</v>
      </c>
      <c r="I10" s="5">
        <f t="shared" si="2"/>
        <v>1.1766624565745957E-2</v>
      </c>
    </row>
    <row r="11" spans="1:9" x14ac:dyDescent="0.25">
      <c r="A11" s="2" t="s">
        <v>15</v>
      </c>
      <c r="B11" s="8"/>
      <c r="C11" s="4">
        <f>'Funds Flow - Partner Detail'!F70</f>
        <v>375124</v>
      </c>
      <c r="D11" s="4">
        <f>'Funds Flow - Partner Detail'!G70</f>
        <v>0</v>
      </c>
      <c r="E11" s="4">
        <f t="shared" si="3"/>
        <v>375124</v>
      </c>
      <c r="F11" s="8"/>
      <c r="G11" s="5">
        <f t="shared" si="0"/>
        <v>3.3123040647167444E-2</v>
      </c>
      <c r="H11" s="5">
        <f t="shared" si="1"/>
        <v>0</v>
      </c>
      <c r="I11" s="5">
        <f t="shared" si="2"/>
        <v>3.3123040647167444E-2</v>
      </c>
    </row>
    <row r="12" spans="1:9" x14ac:dyDescent="0.25">
      <c r="A12" s="2" t="s">
        <v>16</v>
      </c>
      <c r="B12" s="8"/>
      <c r="C12" s="4">
        <f>'Funds Flow - Partner Detail'!F78</f>
        <v>301418</v>
      </c>
      <c r="D12" s="4">
        <f>'Funds Flow - Partner Detail'!G78</f>
        <v>0</v>
      </c>
      <c r="E12" s="4">
        <f t="shared" si="3"/>
        <v>301418</v>
      </c>
      <c r="F12" s="8"/>
      <c r="G12" s="5">
        <f t="shared" si="0"/>
        <v>2.6614881121410295E-2</v>
      </c>
      <c r="H12" s="5">
        <f t="shared" si="1"/>
        <v>0</v>
      </c>
      <c r="I12" s="5">
        <f t="shared" si="2"/>
        <v>2.6614881121410295E-2</v>
      </c>
    </row>
    <row r="13" spans="1:9" x14ac:dyDescent="0.25">
      <c r="A13" s="2" t="s">
        <v>17</v>
      </c>
      <c r="B13" s="8"/>
      <c r="C13" s="4">
        <f>'Funds Flow - Partner Detail'!F86</f>
        <v>1053325</v>
      </c>
      <c r="D13" s="4">
        <f>'Funds Flow - Partner Detail'!G86</f>
        <v>0</v>
      </c>
      <c r="E13" s="4">
        <f t="shared" si="3"/>
        <v>1053325</v>
      </c>
      <c r="F13" s="8"/>
      <c r="G13" s="5">
        <f t="shared" si="0"/>
        <v>9.3007450308904907E-2</v>
      </c>
      <c r="H13" s="5">
        <f t="shared" si="1"/>
        <v>0</v>
      </c>
      <c r="I13" s="5">
        <f t="shared" si="2"/>
        <v>9.3007450308904907E-2</v>
      </c>
    </row>
    <row r="14" spans="1:9" x14ac:dyDescent="0.25">
      <c r="A14" s="2" t="s">
        <v>18</v>
      </c>
      <c r="B14" s="8"/>
      <c r="C14" s="4">
        <f>'Funds Flow - Partner Detail'!F101</f>
        <v>575784</v>
      </c>
      <c r="D14" s="4">
        <f>'Funds Flow - Partner Detail'!G101</f>
        <v>0</v>
      </c>
      <c r="E14" s="4">
        <f t="shared" si="3"/>
        <v>575784</v>
      </c>
      <c r="F14" s="8"/>
      <c r="G14" s="5">
        <f t="shared" si="0"/>
        <v>5.0841100105534859E-2</v>
      </c>
      <c r="H14" s="5">
        <f t="shared" si="1"/>
        <v>0</v>
      </c>
      <c r="I14" s="5">
        <f t="shared" si="2"/>
        <v>5.0841100105534859E-2</v>
      </c>
    </row>
    <row r="15" spans="1:9" x14ac:dyDescent="0.25">
      <c r="A15" s="2" t="s">
        <v>19</v>
      </c>
      <c r="B15" s="8"/>
      <c r="C15" s="4">
        <f>'Funds Flow - Partner Detail'!F114</f>
        <v>1648217</v>
      </c>
      <c r="D15" s="4">
        <f>'Funds Flow - Partner Detail'!G114</f>
        <v>0</v>
      </c>
      <c r="E15" s="4">
        <f t="shared" si="3"/>
        <v>1648217</v>
      </c>
      <c r="F15" s="8"/>
      <c r="G15" s="5">
        <f t="shared" si="0"/>
        <v>0.14553576600364782</v>
      </c>
      <c r="H15" s="5">
        <f t="shared" si="1"/>
        <v>0</v>
      </c>
      <c r="I15" s="5">
        <f t="shared" si="2"/>
        <v>0.14553576600364782</v>
      </c>
    </row>
    <row r="16" spans="1:9" x14ac:dyDescent="0.25">
      <c r="A16" s="2" t="s">
        <v>20</v>
      </c>
      <c r="B16" s="8"/>
      <c r="C16" s="4">
        <f>'Funds Flow - Partner Detail'!F122</f>
        <v>0</v>
      </c>
      <c r="D16" s="4">
        <f>'Funds Flow - Partner Detail'!G122</f>
        <v>0</v>
      </c>
      <c r="E16" s="4">
        <f t="shared" si="3"/>
        <v>0</v>
      </c>
      <c r="F16" s="8"/>
      <c r="G16" s="5">
        <f t="shared" si="0"/>
        <v>0</v>
      </c>
      <c r="H16" s="5">
        <f t="shared" si="1"/>
        <v>0</v>
      </c>
      <c r="I16" s="5">
        <f t="shared" si="2"/>
        <v>0</v>
      </c>
    </row>
    <row r="17" spans="1:9" x14ac:dyDescent="0.25">
      <c r="A17" s="2" t="s">
        <v>21</v>
      </c>
      <c r="B17" s="8"/>
      <c r="C17" s="4">
        <f>'Funds Flow - Partner Detail'!F130</f>
        <v>0</v>
      </c>
      <c r="D17" s="4">
        <f>'Funds Flow - Partner Detail'!G130</f>
        <v>0</v>
      </c>
      <c r="E17" s="4">
        <f t="shared" si="3"/>
        <v>0</v>
      </c>
      <c r="F17" s="8"/>
      <c r="G17" s="5">
        <f t="shared" si="0"/>
        <v>0</v>
      </c>
      <c r="H17" s="5">
        <f t="shared" si="1"/>
        <v>0</v>
      </c>
      <c r="I17" s="5">
        <f t="shared" si="2"/>
        <v>0</v>
      </c>
    </row>
    <row r="18" spans="1:9" x14ac:dyDescent="0.25">
      <c r="A18" s="2" t="s">
        <v>22</v>
      </c>
      <c r="B18" s="8"/>
      <c r="C18" s="4">
        <f>'Funds Flow - Partner Detail'!F138</f>
        <v>319705</v>
      </c>
      <c r="D18" s="4">
        <f>'Funds Flow - Partner Detail'!G138</f>
        <v>0</v>
      </c>
      <c r="E18" s="4">
        <f t="shared" si="3"/>
        <v>319705</v>
      </c>
      <c r="F18" s="8"/>
      <c r="G18" s="5">
        <f t="shared" si="0"/>
        <v>2.8229603304780998E-2</v>
      </c>
      <c r="H18" s="5">
        <f t="shared" si="1"/>
        <v>0</v>
      </c>
      <c r="I18" s="5">
        <f t="shared" si="2"/>
        <v>2.8229603304780998E-2</v>
      </c>
    </row>
    <row r="19" spans="1:9" x14ac:dyDescent="0.25">
      <c r="A19" s="2" t="s">
        <v>23</v>
      </c>
      <c r="B19" s="8"/>
      <c r="C19" s="4"/>
      <c r="D19" s="4"/>
      <c r="E19" s="4">
        <f t="shared" si="3"/>
        <v>0</v>
      </c>
      <c r="F19" s="8"/>
      <c r="G19" s="5">
        <f t="shared" si="0"/>
        <v>0</v>
      </c>
      <c r="H19" s="5">
        <f t="shared" si="1"/>
        <v>0</v>
      </c>
      <c r="I19" s="5">
        <f t="shared" si="2"/>
        <v>0</v>
      </c>
    </row>
    <row r="20" spans="1:9" x14ac:dyDescent="0.25">
      <c r="A20" s="2" t="s">
        <v>24</v>
      </c>
      <c r="B20" s="8"/>
      <c r="C20" s="4">
        <f>'Funds Flow - Partner Detail'!F146</f>
        <v>99480</v>
      </c>
      <c r="D20" s="4">
        <f>'Funds Flow - Partner Detail'!G146</f>
        <v>0</v>
      </c>
      <c r="E20" s="4">
        <f t="shared" si="3"/>
        <v>99480</v>
      </c>
      <c r="F20" s="8"/>
      <c r="G20" s="5">
        <f t="shared" si="0"/>
        <v>8.783975654930682E-3</v>
      </c>
      <c r="H20" s="5">
        <f t="shared" si="1"/>
        <v>0</v>
      </c>
      <c r="I20" s="5">
        <f t="shared" si="2"/>
        <v>8.783975654930682E-3</v>
      </c>
    </row>
    <row r="21" spans="1:9" x14ac:dyDescent="0.25">
      <c r="A21" s="2" t="s">
        <v>25</v>
      </c>
      <c r="B21" s="8"/>
      <c r="C21" s="4">
        <f>'Funds Flow - Partner Detail'!F154</f>
        <v>0</v>
      </c>
      <c r="D21" s="4">
        <f>'Funds Flow - Partner Detail'!G154</f>
        <v>0</v>
      </c>
      <c r="E21" s="4">
        <f t="shared" ref="E21" si="4">C21+D21</f>
        <v>0</v>
      </c>
      <c r="F21" s="8"/>
      <c r="G21" s="5">
        <f t="shared" si="0"/>
        <v>0</v>
      </c>
      <c r="H21" s="5">
        <f t="shared" si="1"/>
        <v>0</v>
      </c>
      <c r="I21" s="5">
        <f t="shared" si="2"/>
        <v>0</v>
      </c>
    </row>
    <row r="22" spans="1:9" x14ac:dyDescent="0.25">
      <c r="A22" s="2" t="s">
        <v>25</v>
      </c>
      <c r="B22" s="8"/>
      <c r="C22" s="4">
        <f>'Funds Flow - Partner Detail'!F162</f>
        <v>0</v>
      </c>
      <c r="D22" s="4">
        <f>'Funds Flow - Partner Detail'!G162</f>
        <v>0</v>
      </c>
      <c r="E22" s="4">
        <f t="shared" si="3"/>
        <v>0</v>
      </c>
      <c r="F22" s="8"/>
      <c r="G22" s="5">
        <f t="shared" si="0"/>
        <v>0</v>
      </c>
      <c r="H22" s="5">
        <f t="shared" si="1"/>
        <v>0</v>
      </c>
      <c r="I22" s="5">
        <f t="shared" si="2"/>
        <v>0</v>
      </c>
    </row>
    <row r="23" spans="1:9" x14ac:dyDescent="0.25">
      <c r="A23" s="2" t="s">
        <v>25</v>
      </c>
      <c r="B23" s="8"/>
      <c r="C23" s="4">
        <f>'Funds Flow - Partner Detail'!F170</f>
        <v>0</v>
      </c>
      <c r="D23" s="4">
        <f>'Funds Flow - Partner Detail'!G170</f>
        <v>0</v>
      </c>
      <c r="E23" s="4">
        <f t="shared" si="3"/>
        <v>0</v>
      </c>
      <c r="F23" s="8"/>
      <c r="G23" s="5">
        <f t="shared" si="0"/>
        <v>0</v>
      </c>
      <c r="H23" s="5">
        <f t="shared" si="1"/>
        <v>0</v>
      </c>
      <c r="I23" s="5">
        <f t="shared" si="2"/>
        <v>0</v>
      </c>
    </row>
    <row r="24" spans="1:9" x14ac:dyDescent="0.25">
      <c r="A24" s="3" t="s">
        <v>26</v>
      </c>
      <c r="B24" s="8"/>
      <c r="C24" s="6">
        <f>SUM(C5:C23)</f>
        <v>11325168</v>
      </c>
      <c r="D24" s="6">
        <f t="shared" ref="D24:E24" si="5">SUM(D5:D23)</f>
        <v>0</v>
      </c>
      <c r="E24" s="6">
        <f t="shared" si="5"/>
        <v>11325168</v>
      </c>
      <c r="F24" s="8"/>
      <c r="G24" s="7">
        <f>SUM(G5:G23)</f>
        <v>1</v>
      </c>
      <c r="H24" s="7">
        <f t="shared" ref="H24:I24" si="6">SUM(H5:H23)</f>
        <v>0</v>
      </c>
      <c r="I24" s="7">
        <f t="shared" si="6"/>
        <v>1</v>
      </c>
    </row>
  </sheetData>
  <mergeCells count="2">
    <mergeCell ref="C3:I3"/>
    <mergeCell ref="A3:A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2" sqref="A22"/>
    </sheetView>
  </sheetViews>
  <sheetFormatPr defaultRowHeight="15" x14ac:dyDescent="0.25"/>
  <cols>
    <col min="1" max="1" width="32" bestFit="1" customWidth="1"/>
    <col min="2" max="2" width="51.28515625" bestFit="1" customWidth="1"/>
    <col min="3" max="3" width="9.140625" bestFit="1" customWidth="1"/>
    <col min="4" max="4" width="13.42578125" customWidth="1"/>
    <col min="5" max="5" width="1.28515625" customWidth="1"/>
    <col min="6" max="8" width="13.42578125" customWidth="1"/>
  </cols>
  <sheetData>
    <row r="1" spans="1:8" x14ac:dyDescent="0.25">
      <c r="A1" s="1" t="s">
        <v>27</v>
      </c>
    </row>
    <row r="3" spans="1:8" x14ac:dyDescent="0.25">
      <c r="A3" s="2"/>
      <c r="B3" s="28"/>
      <c r="C3" s="28"/>
      <c r="D3" s="29"/>
      <c r="E3" s="2"/>
      <c r="F3" s="30" t="s">
        <v>28</v>
      </c>
      <c r="G3" s="28"/>
      <c r="H3" s="29"/>
    </row>
    <row r="4" spans="1:8" ht="45" x14ac:dyDescent="0.25">
      <c r="A4" s="23"/>
      <c r="B4" s="23" t="s">
        <v>31</v>
      </c>
      <c r="C4" s="23" t="s">
        <v>32</v>
      </c>
      <c r="D4" s="23" t="s">
        <v>33</v>
      </c>
      <c r="E4" s="2"/>
      <c r="F4" s="23" t="s">
        <v>3</v>
      </c>
      <c r="G4" s="23" t="s">
        <v>4</v>
      </c>
      <c r="H4" s="23" t="s">
        <v>5</v>
      </c>
    </row>
    <row r="5" spans="1:8" x14ac:dyDescent="0.25">
      <c r="A5" s="27" t="s">
        <v>9</v>
      </c>
      <c r="B5" s="10" t="s">
        <v>102</v>
      </c>
      <c r="C5" s="10" t="s">
        <v>74</v>
      </c>
      <c r="D5" s="10" t="s">
        <v>71</v>
      </c>
      <c r="E5" s="2"/>
      <c r="F5" s="2">
        <v>228501</v>
      </c>
      <c r="G5" s="2"/>
      <c r="H5" s="4">
        <f t="shared" ref="H5:H19" si="0">F5+G5</f>
        <v>228501</v>
      </c>
    </row>
    <row r="6" spans="1:8" x14ac:dyDescent="0.25">
      <c r="A6" s="27"/>
      <c r="B6" s="10" t="s">
        <v>101</v>
      </c>
      <c r="C6" s="10" t="s">
        <v>74</v>
      </c>
      <c r="D6" s="10" t="s">
        <v>71</v>
      </c>
      <c r="E6" s="2"/>
      <c r="F6" s="2">
        <v>223882</v>
      </c>
      <c r="G6" s="2"/>
      <c r="H6" s="4">
        <f t="shared" si="0"/>
        <v>223882</v>
      </c>
    </row>
    <row r="7" spans="1:8" x14ac:dyDescent="0.25">
      <c r="A7" s="27"/>
      <c r="B7" s="10" t="s">
        <v>134</v>
      </c>
      <c r="C7" s="10" t="s">
        <v>74</v>
      </c>
      <c r="D7" s="10" t="s">
        <v>71</v>
      </c>
      <c r="E7" s="2"/>
      <c r="F7" s="2">
        <v>40000</v>
      </c>
      <c r="G7" s="2"/>
      <c r="H7" s="4">
        <f t="shared" si="0"/>
        <v>40000</v>
      </c>
    </row>
    <row r="8" spans="1:8" x14ac:dyDescent="0.25">
      <c r="A8" s="27"/>
      <c r="B8" s="10" t="s">
        <v>93</v>
      </c>
      <c r="C8" s="10" t="s">
        <v>76</v>
      </c>
      <c r="D8" s="10" t="s">
        <v>73</v>
      </c>
      <c r="E8" s="2"/>
      <c r="F8" s="2">
        <v>15966</v>
      </c>
      <c r="G8" s="2"/>
      <c r="H8" s="4">
        <f t="shared" si="0"/>
        <v>15966</v>
      </c>
    </row>
    <row r="9" spans="1:8" x14ac:dyDescent="0.25">
      <c r="A9" s="27"/>
      <c r="B9" s="10" t="s">
        <v>123</v>
      </c>
      <c r="C9" s="10" t="s">
        <v>76</v>
      </c>
      <c r="D9" s="10" t="s">
        <v>73</v>
      </c>
      <c r="E9" s="2"/>
      <c r="F9" s="2">
        <v>20000</v>
      </c>
      <c r="G9" s="2"/>
      <c r="H9" s="4">
        <f t="shared" si="0"/>
        <v>20000</v>
      </c>
    </row>
    <row r="10" spans="1:8" x14ac:dyDescent="0.25">
      <c r="A10" s="27"/>
      <c r="B10" s="10" t="s">
        <v>130</v>
      </c>
      <c r="C10" s="10"/>
      <c r="D10" s="10" t="s">
        <v>71</v>
      </c>
      <c r="E10" s="2"/>
      <c r="F10" s="2">
        <v>20000</v>
      </c>
      <c r="G10" s="2"/>
      <c r="H10" s="4">
        <f t="shared" si="0"/>
        <v>20000</v>
      </c>
    </row>
    <row r="11" spans="1:8" x14ac:dyDescent="0.25">
      <c r="A11" s="27"/>
      <c r="B11" s="10" t="s">
        <v>131</v>
      </c>
      <c r="C11" s="10"/>
      <c r="D11" s="10" t="s">
        <v>71</v>
      </c>
      <c r="E11" s="2"/>
      <c r="F11" s="2">
        <v>30950</v>
      </c>
      <c r="G11" s="2"/>
      <c r="H11" s="4">
        <f t="shared" si="0"/>
        <v>30950</v>
      </c>
    </row>
    <row r="12" spans="1:8" x14ac:dyDescent="0.25">
      <c r="A12" s="27"/>
      <c r="B12" s="10" t="s">
        <v>121</v>
      </c>
      <c r="C12" s="10"/>
      <c r="D12" s="10" t="s">
        <v>73</v>
      </c>
      <c r="E12" s="2"/>
      <c r="F12" s="2">
        <v>3060</v>
      </c>
      <c r="G12" s="2"/>
      <c r="H12" s="4">
        <f t="shared" si="0"/>
        <v>3060</v>
      </c>
    </row>
    <row r="13" spans="1:8" x14ac:dyDescent="0.25">
      <c r="A13" s="27"/>
      <c r="B13" s="10" t="s">
        <v>119</v>
      </c>
      <c r="C13" s="10"/>
      <c r="D13" s="10" t="s">
        <v>78</v>
      </c>
      <c r="E13" s="2"/>
      <c r="F13" s="2">
        <v>5400</v>
      </c>
      <c r="G13" s="2"/>
      <c r="H13" s="4">
        <f t="shared" si="0"/>
        <v>5400</v>
      </c>
    </row>
    <row r="14" spans="1:8" x14ac:dyDescent="0.25">
      <c r="A14" s="27"/>
      <c r="B14" s="10" t="s">
        <v>122</v>
      </c>
      <c r="C14" s="10"/>
      <c r="D14" s="10" t="s">
        <v>73</v>
      </c>
      <c r="E14" s="2"/>
      <c r="F14" s="2">
        <v>603</v>
      </c>
      <c r="G14" s="2"/>
      <c r="H14" s="4">
        <f t="shared" si="0"/>
        <v>603</v>
      </c>
    </row>
    <row r="15" spans="1:8" x14ac:dyDescent="0.25">
      <c r="A15" s="27"/>
      <c r="B15" s="10" t="s">
        <v>120</v>
      </c>
      <c r="C15" s="10"/>
      <c r="D15" s="10" t="s">
        <v>75</v>
      </c>
      <c r="E15" s="2"/>
      <c r="F15" s="2">
        <v>6912</v>
      </c>
      <c r="G15" s="2"/>
      <c r="H15" s="4">
        <f t="shared" si="0"/>
        <v>6912</v>
      </c>
    </row>
    <row r="16" spans="1:8" x14ac:dyDescent="0.25">
      <c r="A16" s="27"/>
      <c r="B16" s="10" t="s">
        <v>115</v>
      </c>
      <c r="C16" s="10"/>
      <c r="D16" s="10" t="s">
        <v>73</v>
      </c>
      <c r="E16" s="2"/>
      <c r="F16" s="2">
        <v>5000</v>
      </c>
      <c r="G16" s="2"/>
      <c r="H16" s="4">
        <f t="shared" si="0"/>
        <v>5000</v>
      </c>
    </row>
    <row r="17" spans="1:8" x14ac:dyDescent="0.25">
      <c r="A17" s="27"/>
      <c r="B17" s="10" t="s">
        <v>124</v>
      </c>
      <c r="C17" s="10"/>
      <c r="D17" s="10" t="s">
        <v>73</v>
      </c>
      <c r="E17" s="2"/>
      <c r="F17" s="2">
        <v>2520</v>
      </c>
      <c r="G17" s="2"/>
      <c r="H17" s="4">
        <f t="shared" si="0"/>
        <v>2520</v>
      </c>
    </row>
    <row r="18" spans="1:8" x14ac:dyDescent="0.25">
      <c r="A18" s="27"/>
      <c r="B18" s="10" t="s">
        <v>136</v>
      </c>
      <c r="C18" s="10"/>
      <c r="D18" s="10" t="s">
        <v>77</v>
      </c>
      <c r="E18" s="2"/>
      <c r="F18" s="2">
        <v>20000</v>
      </c>
      <c r="G18" s="2"/>
      <c r="H18" s="4">
        <f t="shared" si="0"/>
        <v>20000</v>
      </c>
    </row>
    <row r="19" spans="1:8" x14ac:dyDescent="0.25">
      <c r="A19" s="27"/>
      <c r="B19" s="10" t="s">
        <v>132</v>
      </c>
      <c r="C19" s="10"/>
      <c r="D19" s="10" t="s">
        <v>71</v>
      </c>
      <c r="E19" s="2"/>
      <c r="F19" s="2">
        <v>12267</v>
      </c>
      <c r="G19" s="2"/>
      <c r="H19" s="4">
        <f t="shared" si="0"/>
        <v>12267</v>
      </c>
    </row>
    <row r="20" spans="1:8" x14ac:dyDescent="0.25">
      <c r="A20" s="27"/>
      <c r="B20" s="10" t="s">
        <v>142</v>
      </c>
      <c r="C20" s="10" t="s">
        <v>142</v>
      </c>
      <c r="D20" s="10" t="s">
        <v>142</v>
      </c>
      <c r="E20" s="2"/>
      <c r="F20" s="2"/>
      <c r="G20" s="2"/>
      <c r="H20" s="4">
        <f>F20+G20</f>
        <v>0</v>
      </c>
    </row>
    <row r="21" spans="1:8" x14ac:dyDescent="0.25">
      <c r="A21" s="27"/>
      <c r="B21" s="28"/>
      <c r="C21" s="28"/>
      <c r="D21" s="28"/>
      <c r="E21" s="28"/>
      <c r="F21" s="28"/>
      <c r="G21" s="28"/>
      <c r="H21" s="28"/>
    </row>
    <row r="22" spans="1:8" x14ac:dyDescent="0.25">
      <c r="A22" s="8"/>
      <c r="B22" s="9"/>
      <c r="C22" s="9"/>
      <c r="D22" s="9"/>
      <c r="E22" s="9"/>
      <c r="F22" s="12">
        <f>SUM(F5:F20)</f>
        <v>635061</v>
      </c>
      <c r="G22" s="12">
        <f t="shared" ref="G22:H22" si="1">SUM(G5:G20)</f>
        <v>0</v>
      </c>
      <c r="H22" s="12">
        <f t="shared" si="1"/>
        <v>635061</v>
      </c>
    </row>
    <row r="23" spans="1:8" ht="14.25" customHeight="1" x14ac:dyDescent="0.25">
      <c r="A23" s="27" t="s">
        <v>10</v>
      </c>
      <c r="B23" s="10"/>
      <c r="C23" s="10"/>
      <c r="D23" s="10"/>
      <c r="E23" s="2"/>
      <c r="F23" s="2"/>
      <c r="G23" s="2"/>
      <c r="H23" s="4">
        <f t="shared" ref="H23:H27" si="2">F23+G23</f>
        <v>0</v>
      </c>
    </row>
    <row r="24" spans="1:8" x14ac:dyDescent="0.25">
      <c r="A24" s="27"/>
      <c r="B24" s="10"/>
      <c r="C24" s="10"/>
      <c r="D24" s="10"/>
      <c r="E24" s="2"/>
      <c r="F24" s="2"/>
      <c r="G24" s="2"/>
      <c r="H24" s="4">
        <f t="shared" si="2"/>
        <v>0</v>
      </c>
    </row>
    <row r="25" spans="1:8" x14ac:dyDescent="0.25">
      <c r="A25" s="27"/>
      <c r="B25" s="10"/>
      <c r="C25" s="10"/>
      <c r="D25" s="10"/>
      <c r="E25" s="2"/>
      <c r="F25" s="2"/>
      <c r="G25" s="2"/>
      <c r="H25" s="4">
        <f t="shared" si="2"/>
        <v>0</v>
      </c>
    </row>
    <row r="26" spans="1:8" x14ac:dyDescent="0.25">
      <c r="A26" s="27"/>
      <c r="B26" s="10"/>
      <c r="C26" s="10"/>
      <c r="D26" s="10"/>
      <c r="E26" s="2"/>
      <c r="F26" s="2"/>
      <c r="G26" s="2"/>
      <c r="H26" s="4">
        <f t="shared" si="2"/>
        <v>0</v>
      </c>
    </row>
    <row r="27" spans="1:8" x14ac:dyDescent="0.25">
      <c r="A27" s="27"/>
      <c r="B27" s="10"/>
      <c r="C27" s="10"/>
      <c r="D27" s="10"/>
      <c r="E27" s="2"/>
      <c r="F27" s="2"/>
      <c r="G27" s="2"/>
      <c r="H27" s="4">
        <f t="shared" si="2"/>
        <v>0</v>
      </c>
    </row>
    <row r="28" spans="1:8" x14ac:dyDescent="0.25">
      <c r="A28" s="27"/>
      <c r="B28" s="10"/>
      <c r="C28" s="10"/>
      <c r="D28" s="10"/>
      <c r="E28" s="2"/>
      <c r="F28" s="2"/>
      <c r="G28" s="2"/>
      <c r="H28" s="4">
        <f>F28+G28</f>
        <v>0</v>
      </c>
    </row>
    <row r="29" spans="1:8" x14ac:dyDescent="0.25">
      <c r="A29" s="27"/>
      <c r="B29" s="28"/>
      <c r="C29" s="28"/>
      <c r="D29" s="28"/>
      <c r="E29" s="28"/>
      <c r="F29" s="28"/>
      <c r="G29" s="28"/>
      <c r="H29" s="28"/>
    </row>
    <row r="30" spans="1:8" x14ac:dyDescent="0.25">
      <c r="A30" s="8"/>
      <c r="B30" s="9"/>
      <c r="C30" s="9"/>
      <c r="D30" s="9"/>
      <c r="E30" s="9"/>
      <c r="F30" s="12">
        <f>SUM(F23:F28)</f>
        <v>0</v>
      </c>
      <c r="G30" s="12">
        <f t="shared" ref="G30:H30" si="3">SUM(G23:G28)</f>
        <v>0</v>
      </c>
      <c r="H30" s="12">
        <f t="shared" si="3"/>
        <v>0</v>
      </c>
    </row>
    <row r="31" spans="1:8" ht="14.25" customHeight="1" x14ac:dyDescent="0.25">
      <c r="A31" s="27" t="s">
        <v>11</v>
      </c>
      <c r="B31" s="10"/>
      <c r="C31" s="10"/>
      <c r="D31" s="10"/>
      <c r="E31" s="2"/>
      <c r="F31" s="2"/>
      <c r="G31" s="2"/>
      <c r="H31" s="4">
        <f t="shared" ref="H31:H35" si="4">F31+G31</f>
        <v>0</v>
      </c>
    </row>
    <row r="32" spans="1:8" x14ac:dyDescent="0.25">
      <c r="A32" s="27"/>
      <c r="B32" s="10"/>
      <c r="C32" s="10"/>
      <c r="D32" s="10"/>
      <c r="E32" s="2"/>
      <c r="F32" s="2"/>
      <c r="G32" s="2"/>
      <c r="H32" s="4">
        <f t="shared" si="4"/>
        <v>0</v>
      </c>
    </row>
    <row r="33" spans="1:8" x14ac:dyDescent="0.25">
      <c r="A33" s="27"/>
      <c r="B33" s="10"/>
      <c r="C33" s="10"/>
      <c r="D33" s="10"/>
      <c r="E33" s="2"/>
      <c r="F33" s="2"/>
      <c r="G33" s="2"/>
      <c r="H33" s="4">
        <f t="shared" si="4"/>
        <v>0</v>
      </c>
    </row>
    <row r="34" spans="1:8" x14ac:dyDescent="0.25">
      <c r="A34" s="27"/>
      <c r="B34" s="10"/>
      <c r="C34" s="10"/>
      <c r="D34" s="10"/>
      <c r="E34" s="2"/>
      <c r="F34" s="2"/>
      <c r="G34" s="2"/>
      <c r="H34" s="4">
        <f t="shared" si="4"/>
        <v>0</v>
      </c>
    </row>
    <row r="35" spans="1:8" x14ac:dyDescent="0.25">
      <c r="A35" s="27"/>
      <c r="B35" s="10"/>
      <c r="C35" s="10"/>
      <c r="D35" s="10"/>
      <c r="E35" s="2"/>
      <c r="F35" s="2"/>
      <c r="G35" s="2"/>
      <c r="H35" s="4">
        <f t="shared" si="4"/>
        <v>0</v>
      </c>
    </row>
    <row r="36" spans="1:8" x14ac:dyDescent="0.25">
      <c r="A36" s="27"/>
      <c r="B36" s="10"/>
      <c r="C36" s="10"/>
      <c r="D36" s="10"/>
      <c r="E36" s="2"/>
      <c r="F36" s="2"/>
      <c r="G36" s="2"/>
      <c r="H36" s="4">
        <f>F36+G36</f>
        <v>0</v>
      </c>
    </row>
    <row r="37" spans="1:8" x14ac:dyDescent="0.25">
      <c r="A37" s="27"/>
      <c r="B37" s="28"/>
      <c r="C37" s="28"/>
      <c r="D37" s="28"/>
      <c r="E37" s="28"/>
      <c r="F37" s="28"/>
      <c r="G37" s="28"/>
      <c r="H37" s="28"/>
    </row>
    <row r="38" spans="1:8" x14ac:dyDescent="0.25">
      <c r="A38" s="8"/>
      <c r="B38" s="9"/>
      <c r="C38" s="9"/>
      <c r="D38" s="9"/>
      <c r="E38" s="9"/>
      <c r="F38" s="12">
        <f>SUM(F31:F36)</f>
        <v>0</v>
      </c>
      <c r="G38" s="12">
        <f t="shared" ref="G38:H38" si="5">SUM(G31:G36)</f>
        <v>0</v>
      </c>
      <c r="H38" s="12">
        <f t="shared" si="5"/>
        <v>0</v>
      </c>
    </row>
    <row r="39" spans="1:8" ht="14.25" customHeight="1" x14ac:dyDescent="0.25">
      <c r="A39" s="27" t="s">
        <v>12</v>
      </c>
      <c r="B39" s="10" t="s">
        <v>95</v>
      </c>
      <c r="C39" s="10" t="s">
        <v>76</v>
      </c>
      <c r="D39" s="10" t="s">
        <v>94</v>
      </c>
      <c r="E39" s="2"/>
      <c r="F39" s="2">
        <v>2254659</v>
      </c>
      <c r="G39" s="2"/>
      <c r="H39" s="4">
        <f t="shared" ref="H39:H43" si="6">F39+G39</f>
        <v>2254659</v>
      </c>
    </row>
    <row r="40" spans="1:8" x14ac:dyDescent="0.25">
      <c r="A40" s="27"/>
      <c r="B40" s="10" t="s">
        <v>98</v>
      </c>
      <c r="C40" s="10" t="s">
        <v>76</v>
      </c>
      <c r="D40" s="10" t="s">
        <v>84</v>
      </c>
      <c r="E40" s="2"/>
      <c r="F40" s="2">
        <v>3521971</v>
      </c>
      <c r="G40" s="2"/>
      <c r="H40" s="4">
        <f t="shared" si="6"/>
        <v>3521971</v>
      </c>
    </row>
    <row r="41" spans="1:8" x14ac:dyDescent="0.25">
      <c r="A41" s="27"/>
      <c r="B41" s="10" t="s">
        <v>142</v>
      </c>
      <c r="C41" s="10" t="s">
        <v>142</v>
      </c>
      <c r="D41" s="10" t="s">
        <v>142</v>
      </c>
      <c r="E41" s="2"/>
      <c r="F41" s="2"/>
      <c r="G41" s="2"/>
      <c r="H41" s="4">
        <f t="shared" si="6"/>
        <v>0</v>
      </c>
    </row>
    <row r="42" spans="1:8" x14ac:dyDescent="0.25">
      <c r="A42" s="27"/>
      <c r="B42" s="10" t="s">
        <v>142</v>
      </c>
      <c r="C42" s="10" t="s">
        <v>142</v>
      </c>
      <c r="D42" s="10" t="s">
        <v>142</v>
      </c>
      <c r="E42" s="2"/>
      <c r="F42" s="2"/>
      <c r="G42" s="2"/>
      <c r="H42" s="4">
        <f t="shared" si="6"/>
        <v>0</v>
      </c>
    </row>
    <row r="43" spans="1:8" x14ac:dyDescent="0.25">
      <c r="A43" s="27"/>
      <c r="B43" s="10" t="s">
        <v>142</v>
      </c>
      <c r="C43" s="10" t="s">
        <v>142</v>
      </c>
      <c r="D43" s="10" t="s">
        <v>142</v>
      </c>
      <c r="E43" s="2"/>
      <c r="F43" s="2"/>
      <c r="G43" s="2"/>
      <c r="H43" s="4">
        <f t="shared" si="6"/>
        <v>0</v>
      </c>
    </row>
    <row r="44" spans="1:8" x14ac:dyDescent="0.25">
      <c r="A44" s="27"/>
      <c r="B44" s="10" t="s">
        <v>142</v>
      </c>
      <c r="C44" s="10" t="s">
        <v>142</v>
      </c>
      <c r="D44" s="10" t="s">
        <v>142</v>
      </c>
      <c r="E44" s="2"/>
      <c r="F44" s="2"/>
      <c r="G44" s="2"/>
      <c r="H44" s="4">
        <f>F44+G44</f>
        <v>0</v>
      </c>
    </row>
    <row r="45" spans="1:8" x14ac:dyDescent="0.25">
      <c r="A45" s="27"/>
      <c r="B45" s="28"/>
      <c r="C45" s="28"/>
      <c r="D45" s="28"/>
      <c r="E45" s="28"/>
      <c r="F45" s="28"/>
      <c r="G45" s="28"/>
      <c r="H45" s="28"/>
    </row>
    <row r="46" spans="1:8" x14ac:dyDescent="0.25">
      <c r="A46" s="8"/>
      <c r="B46" s="9"/>
      <c r="C46" s="9"/>
      <c r="D46" s="9"/>
      <c r="E46" s="9"/>
      <c r="F46" s="12">
        <f>SUM(F39:F44)</f>
        <v>5776630</v>
      </c>
      <c r="G46" s="12">
        <f t="shared" ref="G46:H46" si="7">SUM(G39:G44)</f>
        <v>0</v>
      </c>
      <c r="H46" s="12">
        <f t="shared" si="7"/>
        <v>5776630</v>
      </c>
    </row>
    <row r="47" spans="1:8" x14ac:dyDescent="0.25">
      <c r="A47" s="27" t="s">
        <v>13</v>
      </c>
      <c r="B47" s="10" t="s">
        <v>117</v>
      </c>
      <c r="C47" s="10" t="s">
        <v>76</v>
      </c>
      <c r="D47" s="10" t="s">
        <v>85</v>
      </c>
      <c r="E47" s="2"/>
      <c r="F47" s="2">
        <v>120648</v>
      </c>
      <c r="G47" s="2"/>
      <c r="H47" s="4">
        <f t="shared" ref="H47:H51" si="8">F47+G47</f>
        <v>120648</v>
      </c>
    </row>
    <row r="48" spans="1:8" x14ac:dyDescent="0.25">
      <c r="A48" s="27"/>
      <c r="B48" s="10" t="s">
        <v>106</v>
      </c>
      <c r="C48" s="10" t="s">
        <v>76</v>
      </c>
      <c r="D48" s="10" t="s">
        <v>85</v>
      </c>
      <c r="E48" s="2"/>
      <c r="F48" s="2">
        <v>224569</v>
      </c>
      <c r="G48" s="2"/>
      <c r="H48" s="4">
        <f t="shared" si="8"/>
        <v>224569</v>
      </c>
    </row>
    <row r="49" spans="1:8" x14ac:dyDescent="0.25">
      <c r="A49" s="27"/>
      <c r="B49" t="s">
        <v>135</v>
      </c>
      <c r="C49" s="10" t="s">
        <v>142</v>
      </c>
      <c r="D49" s="10" t="s">
        <v>142</v>
      </c>
      <c r="E49" s="2"/>
      <c r="F49" s="2">
        <v>61948</v>
      </c>
      <c r="G49" s="2"/>
      <c r="H49" s="4">
        <f t="shared" si="8"/>
        <v>61948</v>
      </c>
    </row>
    <row r="50" spans="1:8" x14ac:dyDescent="0.25">
      <c r="A50" s="27"/>
      <c r="B50" s="10" t="s">
        <v>142</v>
      </c>
      <c r="C50" s="10" t="s">
        <v>142</v>
      </c>
      <c r="D50" s="10" t="s">
        <v>142</v>
      </c>
      <c r="E50" s="2"/>
      <c r="F50" s="2"/>
      <c r="G50" s="2"/>
      <c r="H50" s="4">
        <f t="shared" si="8"/>
        <v>0</v>
      </c>
    </row>
    <row r="51" spans="1:8" x14ac:dyDescent="0.25">
      <c r="A51" s="27"/>
      <c r="B51" s="10" t="s">
        <v>142</v>
      </c>
      <c r="C51" s="10" t="s">
        <v>142</v>
      </c>
      <c r="D51" s="10" t="s">
        <v>142</v>
      </c>
      <c r="E51" s="2"/>
      <c r="F51" s="2"/>
      <c r="G51" s="2"/>
      <c r="H51" s="4">
        <f t="shared" si="8"/>
        <v>0</v>
      </c>
    </row>
    <row r="52" spans="1:8" x14ac:dyDescent="0.25">
      <c r="A52" s="27"/>
      <c r="B52" s="10" t="s">
        <v>142</v>
      </c>
      <c r="C52" s="10" t="s">
        <v>142</v>
      </c>
      <c r="D52" s="10" t="s">
        <v>142</v>
      </c>
      <c r="E52" s="2"/>
      <c r="F52" s="2"/>
      <c r="G52" s="2"/>
      <c r="H52" s="4">
        <f>F52+G52</f>
        <v>0</v>
      </c>
    </row>
    <row r="53" spans="1:8" x14ac:dyDescent="0.25">
      <c r="A53" s="27"/>
      <c r="B53" s="28"/>
      <c r="C53" s="28"/>
      <c r="D53" s="28"/>
      <c r="E53" s="28"/>
      <c r="F53" s="28"/>
      <c r="G53" s="28"/>
      <c r="H53" s="28"/>
    </row>
    <row r="54" spans="1:8" x14ac:dyDescent="0.25">
      <c r="A54" s="8"/>
      <c r="B54" s="9"/>
      <c r="C54" s="9"/>
      <c r="D54" s="9"/>
      <c r="E54" s="9"/>
      <c r="F54" s="12">
        <f>SUM(F47:F52)</f>
        <v>407165</v>
      </c>
      <c r="G54" s="12">
        <f t="shared" ref="G54:H54" si="9">SUM(G47:G52)</f>
        <v>0</v>
      </c>
      <c r="H54" s="12">
        <f t="shared" si="9"/>
        <v>407165</v>
      </c>
    </row>
    <row r="55" spans="1:8" x14ac:dyDescent="0.25">
      <c r="A55" s="27" t="s">
        <v>14</v>
      </c>
      <c r="B55" s="10" t="s">
        <v>105</v>
      </c>
      <c r="C55" s="10" t="s">
        <v>74</v>
      </c>
      <c r="D55" s="10" t="s">
        <v>14</v>
      </c>
      <c r="E55" s="2"/>
      <c r="F55" s="2">
        <v>27000</v>
      </c>
      <c r="G55" s="2"/>
      <c r="H55" s="4">
        <f t="shared" ref="H55:H59" si="10">F55+G55</f>
        <v>27000</v>
      </c>
    </row>
    <row r="56" spans="1:8" x14ac:dyDescent="0.25">
      <c r="A56" s="27"/>
      <c r="B56" s="10" t="s">
        <v>114</v>
      </c>
      <c r="C56" s="10" t="s">
        <v>76</v>
      </c>
      <c r="D56" s="10" t="s">
        <v>110</v>
      </c>
      <c r="E56" s="2"/>
      <c r="F56" s="2">
        <v>106259</v>
      </c>
      <c r="G56" s="2"/>
      <c r="H56" s="4">
        <f t="shared" si="10"/>
        <v>106259</v>
      </c>
    </row>
    <row r="57" spans="1:8" x14ac:dyDescent="0.25">
      <c r="A57" s="27"/>
      <c r="B57" s="10" t="s">
        <v>142</v>
      </c>
      <c r="C57" s="10" t="s">
        <v>142</v>
      </c>
      <c r="D57" s="10" t="s">
        <v>142</v>
      </c>
      <c r="E57" s="2"/>
      <c r="F57" s="2"/>
      <c r="G57" s="2"/>
      <c r="H57" s="4">
        <f t="shared" si="10"/>
        <v>0</v>
      </c>
    </row>
    <row r="58" spans="1:8" x14ac:dyDescent="0.25">
      <c r="A58" s="27"/>
      <c r="B58" s="10" t="s">
        <v>142</v>
      </c>
      <c r="C58" s="10" t="s">
        <v>142</v>
      </c>
      <c r="D58" s="10" t="s">
        <v>142</v>
      </c>
      <c r="E58" s="2"/>
      <c r="F58" s="2"/>
      <c r="G58" s="2"/>
      <c r="H58" s="4">
        <f t="shared" si="10"/>
        <v>0</v>
      </c>
    </row>
    <row r="59" spans="1:8" x14ac:dyDescent="0.25">
      <c r="A59" s="27"/>
      <c r="B59" s="10" t="s">
        <v>142</v>
      </c>
      <c r="C59" s="10" t="s">
        <v>142</v>
      </c>
      <c r="D59" s="10" t="s">
        <v>142</v>
      </c>
      <c r="E59" s="2"/>
      <c r="F59" s="2"/>
      <c r="G59" s="2"/>
      <c r="H59" s="4">
        <f t="shared" si="10"/>
        <v>0</v>
      </c>
    </row>
    <row r="60" spans="1:8" x14ac:dyDescent="0.25">
      <c r="A60" s="27"/>
      <c r="B60" s="10" t="s">
        <v>142</v>
      </c>
      <c r="C60" s="10" t="s">
        <v>142</v>
      </c>
      <c r="D60" s="10" t="s">
        <v>142</v>
      </c>
      <c r="E60" s="2"/>
      <c r="F60" s="2"/>
      <c r="G60" s="2"/>
      <c r="H60" s="4">
        <f>F60+G60</f>
        <v>0</v>
      </c>
    </row>
    <row r="61" spans="1:8" x14ac:dyDescent="0.25">
      <c r="A61" s="27"/>
      <c r="B61" s="28"/>
      <c r="C61" s="28"/>
      <c r="D61" s="28"/>
      <c r="E61" s="28"/>
      <c r="F61" s="28"/>
      <c r="G61" s="28"/>
      <c r="H61" s="28"/>
    </row>
    <row r="62" spans="1:8" x14ac:dyDescent="0.25">
      <c r="A62" s="8"/>
      <c r="B62" s="9"/>
      <c r="C62" s="9"/>
      <c r="D62" s="9"/>
      <c r="E62" s="9"/>
      <c r="F62" s="12">
        <f>SUM(F55:F60)</f>
        <v>133259</v>
      </c>
      <c r="G62" s="12">
        <f t="shared" ref="G62:H62" si="11">SUM(G55:G60)</f>
        <v>0</v>
      </c>
      <c r="H62" s="12">
        <f t="shared" si="11"/>
        <v>133259</v>
      </c>
    </row>
    <row r="63" spans="1:8" x14ac:dyDescent="0.25">
      <c r="A63" s="27" t="s">
        <v>15</v>
      </c>
      <c r="B63" s="10" t="s">
        <v>133</v>
      </c>
      <c r="C63" s="10" t="s">
        <v>74</v>
      </c>
      <c r="D63" s="10" t="s">
        <v>78</v>
      </c>
      <c r="E63" s="2"/>
      <c r="F63" s="2">
        <v>38829</v>
      </c>
      <c r="G63" s="2"/>
      <c r="H63" s="4">
        <f t="shared" ref="H63:H67" si="12">F63+G63</f>
        <v>38829</v>
      </c>
    </row>
    <row r="64" spans="1:8" ht="45" x14ac:dyDescent="0.25">
      <c r="A64" s="27"/>
      <c r="B64" s="10" t="s">
        <v>83</v>
      </c>
      <c r="C64" s="10" t="s">
        <v>76</v>
      </c>
      <c r="D64" s="20" t="s">
        <v>81</v>
      </c>
      <c r="E64" s="2"/>
      <c r="F64" s="2">
        <v>58898</v>
      </c>
      <c r="G64" s="2"/>
      <c r="H64" s="4">
        <f t="shared" si="12"/>
        <v>58898</v>
      </c>
    </row>
    <row r="65" spans="1:8" x14ac:dyDescent="0.25">
      <c r="A65" s="27"/>
      <c r="B65" s="10" t="s">
        <v>103</v>
      </c>
      <c r="C65" s="10" t="s">
        <v>76</v>
      </c>
      <c r="D65" s="10" t="s">
        <v>81</v>
      </c>
      <c r="E65" s="2"/>
      <c r="F65" s="2">
        <v>102034</v>
      </c>
      <c r="G65" s="2"/>
      <c r="H65" s="4">
        <f t="shared" si="12"/>
        <v>102034</v>
      </c>
    </row>
    <row r="66" spans="1:8" x14ac:dyDescent="0.25">
      <c r="A66" s="27"/>
      <c r="B66" s="10" t="s">
        <v>111</v>
      </c>
      <c r="C66" s="10" t="s">
        <v>76</v>
      </c>
      <c r="D66" s="10" t="s">
        <v>110</v>
      </c>
      <c r="E66" s="2"/>
      <c r="F66" s="2">
        <v>48348</v>
      </c>
      <c r="G66" s="2"/>
      <c r="H66" s="4">
        <f t="shared" si="12"/>
        <v>48348</v>
      </c>
    </row>
    <row r="67" spans="1:8" x14ac:dyDescent="0.25">
      <c r="A67" s="27"/>
      <c r="B67" s="10" t="s">
        <v>96</v>
      </c>
      <c r="C67" s="10" t="s">
        <v>76</v>
      </c>
      <c r="D67" s="10" t="s">
        <v>81</v>
      </c>
      <c r="E67" s="2"/>
      <c r="F67" s="2">
        <v>40477</v>
      </c>
      <c r="G67" s="2"/>
      <c r="H67" s="4">
        <f t="shared" si="12"/>
        <v>40477</v>
      </c>
    </row>
    <row r="68" spans="1:8" x14ac:dyDescent="0.25">
      <c r="A68" s="27"/>
      <c r="B68" s="10" t="s">
        <v>82</v>
      </c>
      <c r="C68" s="10" t="s">
        <v>76</v>
      </c>
      <c r="D68" s="10" t="s">
        <v>81</v>
      </c>
      <c r="E68" s="2"/>
      <c r="F68" s="2">
        <v>86538</v>
      </c>
      <c r="G68" s="2"/>
      <c r="H68" s="4">
        <f>F68+G68</f>
        <v>86538</v>
      </c>
    </row>
    <row r="69" spans="1:8" x14ac:dyDescent="0.25">
      <c r="A69" s="27"/>
      <c r="B69" s="28"/>
      <c r="C69" s="28"/>
      <c r="D69" s="28"/>
      <c r="E69" s="28"/>
      <c r="F69" s="28"/>
      <c r="G69" s="28"/>
      <c r="H69" s="28"/>
    </row>
    <row r="70" spans="1:8" x14ac:dyDescent="0.25">
      <c r="A70" s="8"/>
      <c r="B70" s="9"/>
      <c r="C70" s="9"/>
      <c r="D70" s="9"/>
      <c r="E70" s="9"/>
      <c r="F70" s="12">
        <f>SUM(F63:F68)</f>
        <v>375124</v>
      </c>
      <c r="G70" s="12">
        <f t="shared" ref="G70:H70" si="13">SUM(G63:G68)</f>
        <v>0</v>
      </c>
      <c r="H70" s="12">
        <f t="shared" si="13"/>
        <v>375124</v>
      </c>
    </row>
    <row r="71" spans="1:8" x14ac:dyDescent="0.25">
      <c r="A71" s="27" t="s">
        <v>16</v>
      </c>
      <c r="B71" s="10" t="s">
        <v>103</v>
      </c>
      <c r="C71" s="10" t="s">
        <v>76</v>
      </c>
      <c r="D71" s="10" t="s">
        <v>69</v>
      </c>
      <c r="E71" s="2"/>
      <c r="F71" s="2">
        <v>174418</v>
      </c>
      <c r="G71" s="2"/>
      <c r="H71" s="4">
        <f t="shared" ref="H71:H75" si="14">F71+G71</f>
        <v>174418</v>
      </c>
    </row>
    <row r="72" spans="1:8" x14ac:dyDescent="0.25">
      <c r="A72" s="27"/>
      <c r="B72" s="10" t="s">
        <v>113</v>
      </c>
      <c r="C72" s="10" t="s">
        <v>76</v>
      </c>
      <c r="D72" s="10" t="s">
        <v>112</v>
      </c>
      <c r="E72" s="2"/>
      <c r="F72" s="2">
        <v>127000</v>
      </c>
      <c r="G72" s="2"/>
      <c r="H72" s="4">
        <f t="shared" si="14"/>
        <v>127000</v>
      </c>
    </row>
    <row r="73" spans="1:8" x14ac:dyDescent="0.25">
      <c r="A73" s="27"/>
      <c r="B73" s="10" t="s">
        <v>142</v>
      </c>
      <c r="C73" s="10" t="s">
        <v>142</v>
      </c>
      <c r="D73" s="10" t="s">
        <v>142</v>
      </c>
      <c r="E73" s="2"/>
      <c r="F73" s="2"/>
      <c r="G73" s="2"/>
      <c r="H73" s="4">
        <f t="shared" si="14"/>
        <v>0</v>
      </c>
    </row>
    <row r="74" spans="1:8" x14ac:dyDescent="0.25">
      <c r="A74" s="27"/>
      <c r="B74" s="10" t="s">
        <v>142</v>
      </c>
      <c r="C74" s="10" t="s">
        <v>142</v>
      </c>
      <c r="D74" s="10" t="s">
        <v>142</v>
      </c>
      <c r="E74" s="2"/>
      <c r="F74" s="2"/>
      <c r="G74" s="2"/>
      <c r="H74" s="4">
        <f t="shared" si="14"/>
        <v>0</v>
      </c>
    </row>
    <row r="75" spans="1:8" x14ac:dyDescent="0.25">
      <c r="A75" s="27"/>
      <c r="B75" s="10" t="s">
        <v>142</v>
      </c>
      <c r="C75" s="10" t="s">
        <v>142</v>
      </c>
      <c r="D75" s="10" t="s">
        <v>142</v>
      </c>
      <c r="E75" s="2"/>
      <c r="F75" s="2"/>
      <c r="G75" s="2"/>
      <c r="H75" s="4">
        <f t="shared" si="14"/>
        <v>0</v>
      </c>
    </row>
    <row r="76" spans="1:8" x14ac:dyDescent="0.25">
      <c r="A76" s="27"/>
      <c r="B76" s="10" t="s">
        <v>142</v>
      </c>
      <c r="C76" s="10" t="s">
        <v>142</v>
      </c>
      <c r="D76" s="10" t="s">
        <v>142</v>
      </c>
      <c r="E76" s="2"/>
      <c r="F76" s="2"/>
      <c r="G76" s="2"/>
      <c r="H76" s="4">
        <f>F76+G76</f>
        <v>0</v>
      </c>
    </row>
    <row r="77" spans="1:8" x14ac:dyDescent="0.25">
      <c r="A77" s="27"/>
      <c r="B77" s="28"/>
      <c r="C77" s="28"/>
      <c r="D77" s="28"/>
      <c r="E77" s="28"/>
      <c r="F77" s="28"/>
      <c r="G77" s="28"/>
      <c r="H77" s="28"/>
    </row>
    <row r="78" spans="1:8" x14ac:dyDescent="0.25">
      <c r="A78" s="8"/>
      <c r="B78" s="9"/>
      <c r="C78" s="9"/>
      <c r="D78" s="9"/>
      <c r="E78" s="9"/>
      <c r="F78" s="12">
        <f>SUM(F71:F76)</f>
        <v>301418</v>
      </c>
      <c r="G78" s="12">
        <f t="shared" ref="G78:H78" si="15">SUM(G71:G76)</f>
        <v>0</v>
      </c>
      <c r="H78" s="12">
        <f t="shared" si="15"/>
        <v>301418</v>
      </c>
    </row>
    <row r="79" spans="1:8" x14ac:dyDescent="0.25">
      <c r="A79" s="27" t="s">
        <v>17</v>
      </c>
      <c r="B79" s="10" t="s">
        <v>107</v>
      </c>
      <c r="C79" s="10" t="s">
        <v>76</v>
      </c>
      <c r="D79" s="10" t="s">
        <v>69</v>
      </c>
      <c r="E79" s="2"/>
      <c r="F79" s="2">
        <v>1053325</v>
      </c>
      <c r="G79" s="2"/>
      <c r="H79" s="4">
        <f t="shared" ref="H79:H83" si="16">F79+G79</f>
        <v>1053325</v>
      </c>
    </row>
    <row r="80" spans="1:8" x14ac:dyDescent="0.25">
      <c r="A80" s="27"/>
      <c r="B80" s="10" t="s">
        <v>142</v>
      </c>
      <c r="C80" s="10" t="s">
        <v>142</v>
      </c>
      <c r="D80" s="10" t="s">
        <v>142</v>
      </c>
      <c r="E80" s="2"/>
      <c r="F80" s="2"/>
      <c r="G80" s="2"/>
      <c r="H80" s="4">
        <f t="shared" si="16"/>
        <v>0</v>
      </c>
    </row>
    <row r="81" spans="1:8" x14ac:dyDescent="0.25">
      <c r="A81" s="27"/>
      <c r="B81" s="10" t="s">
        <v>142</v>
      </c>
      <c r="C81" s="10" t="s">
        <v>142</v>
      </c>
      <c r="D81" s="10" t="s">
        <v>142</v>
      </c>
      <c r="E81" s="2"/>
      <c r="F81" s="2"/>
      <c r="G81" s="2"/>
      <c r="H81" s="4">
        <f t="shared" si="16"/>
        <v>0</v>
      </c>
    </row>
    <row r="82" spans="1:8" x14ac:dyDescent="0.25">
      <c r="A82" s="27"/>
      <c r="B82" s="10" t="s">
        <v>142</v>
      </c>
      <c r="C82" s="10" t="s">
        <v>142</v>
      </c>
      <c r="D82" s="10" t="s">
        <v>142</v>
      </c>
      <c r="E82" s="2"/>
      <c r="F82" s="2"/>
      <c r="G82" s="2"/>
      <c r="H82" s="4">
        <f t="shared" si="16"/>
        <v>0</v>
      </c>
    </row>
    <row r="83" spans="1:8" x14ac:dyDescent="0.25">
      <c r="A83" s="27"/>
      <c r="B83" s="10" t="s">
        <v>142</v>
      </c>
      <c r="C83" s="10" t="s">
        <v>142</v>
      </c>
      <c r="D83" s="10" t="s">
        <v>142</v>
      </c>
      <c r="E83" s="2"/>
      <c r="F83" s="2"/>
      <c r="G83" s="2"/>
      <c r="H83" s="4">
        <f t="shared" si="16"/>
        <v>0</v>
      </c>
    </row>
    <row r="84" spans="1:8" x14ac:dyDescent="0.25">
      <c r="A84" s="27"/>
      <c r="B84" s="10" t="s">
        <v>142</v>
      </c>
      <c r="C84" s="10" t="s">
        <v>142</v>
      </c>
      <c r="D84" s="10" t="s">
        <v>142</v>
      </c>
      <c r="E84" s="2"/>
      <c r="F84" s="2"/>
      <c r="G84" s="2"/>
      <c r="H84" s="4">
        <f>F84+G84</f>
        <v>0</v>
      </c>
    </row>
    <row r="85" spans="1:8" x14ac:dyDescent="0.25">
      <c r="A85" s="27"/>
      <c r="B85" s="28"/>
      <c r="C85" s="28"/>
      <c r="D85" s="28"/>
      <c r="E85" s="28"/>
      <c r="F85" s="28"/>
      <c r="G85" s="28"/>
      <c r="H85" s="28"/>
    </row>
    <row r="86" spans="1:8" x14ac:dyDescent="0.25">
      <c r="A86" s="8"/>
      <c r="B86" s="9"/>
      <c r="C86" s="9"/>
      <c r="D86" s="9"/>
      <c r="E86" s="9"/>
      <c r="F86" s="12">
        <f>SUM(F79:F84)</f>
        <v>1053325</v>
      </c>
      <c r="G86" s="12">
        <f t="shared" ref="G86:H86" si="17">SUM(G79:G84)</f>
        <v>0</v>
      </c>
      <c r="H86" s="12">
        <f t="shared" si="17"/>
        <v>1053325</v>
      </c>
    </row>
    <row r="87" spans="1:8" x14ac:dyDescent="0.25">
      <c r="A87" s="27" t="s">
        <v>18</v>
      </c>
      <c r="B87" t="s">
        <v>127</v>
      </c>
      <c r="C87" s="10"/>
      <c r="D87" s="10"/>
      <c r="E87" s="2"/>
      <c r="F87" s="2">
        <v>85560</v>
      </c>
      <c r="G87" s="2"/>
      <c r="H87" s="4">
        <f t="shared" ref="H87:H98" si="18">F87+G87</f>
        <v>85560</v>
      </c>
    </row>
    <row r="88" spans="1:8" x14ac:dyDescent="0.25">
      <c r="A88" s="27"/>
      <c r="B88" t="s">
        <v>104</v>
      </c>
      <c r="C88" s="10"/>
      <c r="D88" s="10"/>
      <c r="E88" s="2"/>
      <c r="F88" s="2">
        <v>4500</v>
      </c>
      <c r="G88" s="2"/>
      <c r="H88" s="4">
        <f t="shared" si="18"/>
        <v>4500</v>
      </c>
    </row>
    <row r="89" spans="1:8" x14ac:dyDescent="0.25">
      <c r="A89" s="27"/>
      <c r="B89" t="s">
        <v>125</v>
      </c>
      <c r="C89" s="10"/>
      <c r="D89" s="10"/>
      <c r="E89" s="2"/>
      <c r="F89" s="2">
        <v>70000</v>
      </c>
      <c r="G89" s="2"/>
      <c r="H89" s="4">
        <f t="shared" si="18"/>
        <v>70000</v>
      </c>
    </row>
    <row r="90" spans="1:8" x14ac:dyDescent="0.25">
      <c r="A90" s="27"/>
      <c r="B90" t="s">
        <v>126</v>
      </c>
      <c r="C90" s="10"/>
      <c r="D90" s="10"/>
      <c r="E90" s="2"/>
      <c r="F90" s="2">
        <v>42500</v>
      </c>
      <c r="G90" s="2"/>
      <c r="H90" s="4">
        <f t="shared" si="18"/>
        <v>42500</v>
      </c>
    </row>
    <row r="91" spans="1:8" x14ac:dyDescent="0.25">
      <c r="A91" s="27"/>
      <c r="B91" s="10" t="s">
        <v>140</v>
      </c>
      <c r="C91" s="10"/>
      <c r="D91" s="10"/>
      <c r="E91" s="2"/>
      <c r="F91" s="2">
        <v>1800</v>
      </c>
      <c r="G91" s="2"/>
      <c r="H91" s="4">
        <f t="shared" si="18"/>
        <v>1800</v>
      </c>
    </row>
    <row r="92" spans="1:8" x14ac:dyDescent="0.25">
      <c r="A92" s="27"/>
      <c r="B92" t="s">
        <v>36</v>
      </c>
      <c r="C92" s="10"/>
      <c r="D92" s="10"/>
      <c r="E92" s="2"/>
      <c r="F92" s="2">
        <v>236459</v>
      </c>
      <c r="G92" s="2"/>
      <c r="H92" s="4">
        <f t="shared" si="18"/>
        <v>236459</v>
      </c>
    </row>
    <row r="93" spans="1:8" x14ac:dyDescent="0.25">
      <c r="A93" s="27"/>
      <c r="B93" t="s">
        <v>128</v>
      </c>
      <c r="C93" s="10"/>
      <c r="D93" s="10"/>
      <c r="E93" s="2"/>
      <c r="F93" s="2">
        <v>12000</v>
      </c>
      <c r="G93" s="2"/>
      <c r="H93" s="4">
        <f t="shared" si="18"/>
        <v>12000</v>
      </c>
    </row>
    <row r="94" spans="1:8" x14ac:dyDescent="0.25">
      <c r="A94" s="27"/>
      <c r="B94" t="s">
        <v>35</v>
      </c>
      <c r="C94" s="10"/>
      <c r="D94" s="10"/>
      <c r="E94" s="2"/>
      <c r="F94" s="2">
        <v>67520</v>
      </c>
      <c r="G94" s="2"/>
      <c r="H94" s="4">
        <f t="shared" si="18"/>
        <v>67520</v>
      </c>
    </row>
    <row r="95" spans="1:8" x14ac:dyDescent="0.25">
      <c r="A95" s="27"/>
      <c r="B95" t="s">
        <v>34</v>
      </c>
      <c r="C95" s="10"/>
      <c r="D95" s="10"/>
      <c r="E95" s="2"/>
      <c r="F95" s="2">
        <v>840</v>
      </c>
      <c r="G95" s="2"/>
      <c r="H95" s="4">
        <f t="shared" si="18"/>
        <v>840</v>
      </c>
    </row>
    <row r="96" spans="1:8" x14ac:dyDescent="0.25">
      <c r="A96" s="27"/>
      <c r="B96" t="s">
        <v>137</v>
      </c>
      <c r="C96" s="10"/>
      <c r="D96" s="10"/>
      <c r="E96" s="2"/>
      <c r="F96" s="2">
        <v>37500</v>
      </c>
      <c r="G96" s="2"/>
      <c r="H96" s="4">
        <f t="shared" si="18"/>
        <v>37500</v>
      </c>
    </row>
    <row r="97" spans="1:8" x14ac:dyDescent="0.25">
      <c r="A97" s="27"/>
      <c r="B97" t="s">
        <v>141</v>
      </c>
      <c r="C97" s="10"/>
      <c r="D97" s="10" t="s">
        <v>71</v>
      </c>
      <c r="E97" s="2"/>
      <c r="F97" s="2">
        <v>5292</v>
      </c>
      <c r="G97" s="2"/>
      <c r="H97" s="4">
        <f t="shared" si="18"/>
        <v>5292</v>
      </c>
    </row>
    <row r="98" spans="1:8" x14ac:dyDescent="0.25">
      <c r="A98" s="27"/>
      <c r="B98" t="s">
        <v>129</v>
      </c>
      <c r="C98" s="10"/>
      <c r="D98" s="10"/>
      <c r="E98" s="2"/>
      <c r="F98" s="2">
        <v>11813</v>
      </c>
      <c r="G98" s="2"/>
      <c r="H98" s="4">
        <f t="shared" si="18"/>
        <v>11813</v>
      </c>
    </row>
    <row r="99" spans="1:8" x14ac:dyDescent="0.25">
      <c r="A99" s="27"/>
      <c r="C99" s="10"/>
      <c r="D99" s="10"/>
      <c r="E99" s="2"/>
      <c r="F99" s="2"/>
      <c r="G99" s="2"/>
      <c r="H99" s="4">
        <f>F99+G99</f>
        <v>0</v>
      </c>
    </row>
    <row r="100" spans="1:8" x14ac:dyDescent="0.25">
      <c r="A100" s="27"/>
      <c r="B100" s="28"/>
      <c r="C100" s="28"/>
      <c r="D100" s="28"/>
      <c r="E100" s="28"/>
      <c r="F100" s="28"/>
      <c r="G100" s="28"/>
      <c r="H100" s="28"/>
    </row>
    <row r="101" spans="1:8" x14ac:dyDescent="0.25">
      <c r="A101" s="8"/>
      <c r="B101" s="9"/>
      <c r="C101" s="9"/>
      <c r="D101" s="9"/>
      <c r="E101" s="9"/>
      <c r="F101" s="12">
        <f>SUM(F87:F99)</f>
        <v>575784</v>
      </c>
      <c r="G101" s="12">
        <f>SUM(G87:G99)</f>
        <v>0</v>
      </c>
      <c r="H101" s="12">
        <f>SUM(H87:H99)</f>
        <v>575784</v>
      </c>
    </row>
    <row r="102" spans="1:8" x14ac:dyDescent="0.25">
      <c r="A102" s="27" t="s">
        <v>19</v>
      </c>
      <c r="B102" s="10" t="s">
        <v>118</v>
      </c>
      <c r="C102" s="10" t="s">
        <v>76</v>
      </c>
      <c r="D102" s="10" t="s">
        <v>86</v>
      </c>
      <c r="E102" s="2"/>
      <c r="F102" s="2">
        <v>175653</v>
      </c>
      <c r="G102" s="2"/>
      <c r="H102" s="4">
        <f t="shared" ref="H102:H111" si="19">F102+G102</f>
        <v>175653</v>
      </c>
    </row>
    <row r="103" spans="1:8" x14ac:dyDescent="0.25">
      <c r="A103" s="27"/>
      <c r="B103" s="10" t="s">
        <v>109</v>
      </c>
      <c r="C103" s="10" t="s">
        <v>76</v>
      </c>
      <c r="D103" s="10" t="s">
        <v>86</v>
      </c>
      <c r="E103" s="2"/>
      <c r="F103" s="2">
        <v>187500</v>
      </c>
      <c r="G103" s="2"/>
      <c r="H103" s="4">
        <f t="shared" si="19"/>
        <v>187500</v>
      </c>
    </row>
    <row r="104" spans="1:8" x14ac:dyDescent="0.25">
      <c r="A104" s="27"/>
      <c r="B104" s="10" t="s">
        <v>90</v>
      </c>
      <c r="C104" s="10" t="s">
        <v>76</v>
      </c>
      <c r="D104" s="10" t="s">
        <v>86</v>
      </c>
      <c r="E104" s="2"/>
      <c r="F104" s="2">
        <v>168544</v>
      </c>
      <c r="G104" s="2"/>
      <c r="H104" s="4">
        <f t="shared" si="19"/>
        <v>168544</v>
      </c>
    </row>
    <row r="105" spans="1:8" x14ac:dyDescent="0.25">
      <c r="A105" s="27"/>
      <c r="B105" s="10" t="s">
        <v>116</v>
      </c>
      <c r="C105" s="10" t="s">
        <v>76</v>
      </c>
      <c r="D105" s="10" t="s">
        <v>86</v>
      </c>
      <c r="E105" s="2"/>
      <c r="F105" s="2">
        <v>112500</v>
      </c>
      <c r="G105" s="2"/>
      <c r="H105" s="4">
        <f t="shared" si="19"/>
        <v>112500</v>
      </c>
    </row>
    <row r="106" spans="1:8" x14ac:dyDescent="0.25">
      <c r="A106" s="27"/>
      <c r="B106" s="10" t="s">
        <v>99</v>
      </c>
      <c r="C106" s="10" t="s">
        <v>76</v>
      </c>
      <c r="D106" s="10" t="s">
        <v>86</v>
      </c>
      <c r="E106" s="2"/>
      <c r="F106" s="2">
        <v>195000</v>
      </c>
      <c r="G106" s="2"/>
      <c r="H106" s="4">
        <f t="shared" si="19"/>
        <v>195000</v>
      </c>
    </row>
    <row r="107" spans="1:8" x14ac:dyDescent="0.25">
      <c r="A107" s="27"/>
      <c r="B107" s="10" t="s">
        <v>100</v>
      </c>
      <c r="C107" s="10"/>
      <c r="D107" s="10" t="s">
        <v>86</v>
      </c>
      <c r="E107" s="2"/>
      <c r="F107" s="2">
        <v>157500</v>
      </c>
      <c r="G107" s="2"/>
      <c r="H107" s="4">
        <f t="shared" si="19"/>
        <v>157500</v>
      </c>
    </row>
    <row r="108" spans="1:8" x14ac:dyDescent="0.25">
      <c r="A108" s="27"/>
      <c r="B108" s="10" t="s">
        <v>79</v>
      </c>
      <c r="C108" s="10"/>
      <c r="D108" s="10" t="s">
        <v>80</v>
      </c>
      <c r="E108" s="2"/>
      <c r="F108" s="2">
        <v>91520</v>
      </c>
      <c r="G108" s="2"/>
      <c r="H108" s="4">
        <f t="shared" si="19"/>
        <v>91520</v>
      </c>
    </row>
    <row r="109" spans="1:8" x14ac:dyDescent="0.25">
      <c r="A109" s="27"/>
      <c r="B109" s="10" t="s">
        <v>91</v>
      </c>
      <c r="C109" s="10"/>
      <c r="D109" s="10" t="s">
        <v>86</v>
      </c>
      <c r="E109" s="2"/>
      <c r="F109" s="2">
        <v>162500</v>
      </c>
      <c r="G109" s="2"/>
      <c r="H109" s="4">
        <f t="shared" si="19"/>
        <v>162500</v>
      </c>
    </row>
    <row r="110" spans="1:8" x14ac:dyDescent="0.25">
      <c r="A110" s="27"/>
      <c r="B110" s="10" t="s">
        <v>97</v>
      </c>
      <c r="C110" s="10"/>
      <c r="D110" s="10" t="s">
        <v>86</v>
      </c>
      <c r="E110" s="2"/>
      <c r="F110" s="2">
        <v>232500</v>
      </c>
      <c r="G110" s="2"/>
      <c r="H110" s="4">
        <f t="shared" si="19"/>
        <v>232500</v>
      </c>
    </row>
    <row r="111" spans="1:8" x14ac:dyDescent="0.25">
      <c r="A111" s="27"/>
      <c r="B111" s="10" t="s">
        <v>87</v>
      </c>
      <c r="C111" s="10"/>
      <c r="D111" s="10" t="s">
        <v>86</v>
      </c>
      <c r="E111" s="2"/>
      <c r="F111" s="2">
        <v>165000</v>
      </c>
      <c r="G111" s="2"/>
      <c r="H111" s="4">
        <f t="shared" si="19"/>
        <v>165000</v>
      </c>
    </row>
    <row r="112" spans="1:8" x14ac:dyDescent="0.25">
      <c r="A112" s="27"/>
      <c r="B112" s="10" t="s">
        <v>142</v>
      </c>
      <c r="C112" s="10" t="s">
        <v>142</v>
      </c>
      <c r="D112" s="10" t="s">
        <v>142</v>
      </c>
      <c r="E112" s="2"/>
      <c r="F112" s="2"/>
      <c r="G112" s="2"/>
      <c r="H112" s="4">
        <f>F112+G112</f>
        <v>0</v>
      </c>
    </row>
    <row r="113" spans="1:8" x14ac:dyDescent="0.25">
      <c r="A113" s="27"/>
      <c r="B113" s="28"/>
      <c r="C113" s="28"/>
      <c r="D113" s="28"/>
      <c r="E113" s="28"/>
      <c r="F113" s="28"/>
      <c r="G113" s="28"/>
      <c r="H113" s="28"/>
    </row>
    <row r="114" spans="1:8" x14ac:dyDescent="0.25">
      <c r="A114" s="8"/>
      <c r="B114" s="9"/>
      <c r="C114" s="9"/>
      <c r="D114" s="9"/>
      <c r="E114" s="9"/>
      <c r="F114" s="12">
        <f>SUM(F102:F112)</f>
        <v>1648217</v>
      </c>
      <c r="G114" s="12">
        <f>SUM(G102:G112)</f>
        <v>0</v>
      </c>
      <c r="H114" s="12">
        <f>SUM(H102:H112)</f>
        <v>1648217</v>
      </c>
    </row>
    <row r="115" spans="1:8" x14ac:dyDescent="0.25">
      <c r="A115" s="27" t="s">
        <v>20</v>
      </c>
      <c r="B115" s="10"/>
      <c r="C115" s="10"/>
      <c r="D115" s="10"/>
      <c r="E115" s="2"/>
      <c r="F115" s="2"/>
      <c r="G115" s="2"/>
      <c r="H115" s="4">
        <f t="shared" ref="H115:H119" si="20">F115+G115</f>
        <v>0</v>
      </c>
    </row>
    <row r="116" spans="1:8" x14ac:dyDescent="0.25">
      <c r="A116" s="27"/>
      <c r="B116" s="10"/>
      <c r="C116" s="10"/>
      <c r="D116" s="10"/>
      <c r="E116" s="2"/>
      <c r="F116" s="2"/>
      <c r="G116" s="2"/>
      <c r="H116" s="4">
        <f t="shared" si="20"/>
        <v>0</v>
      </c>
    </row>
    <row r="117" spans="1:8" x14ac:dyDescent="0.25">
      <c r="A117" s="27"/>
      <c r="B117" s="10"/>
      <c r="C117" s="10"/>
      <c r="D117" s="10"/>
      <c r="E117" s="2"/>
      <c r="F117" s="2"/>
      <c r="G117" s="2"/>
      <c r="H117" s="4">
        <f t="shared" si="20"/>
        <v>0</v>
      </c>
    </row>
    <row r="118" spans="1:8" x14ac:dyDescent="0.25">
      <c r="A118" s="27"/>
      <c r="B118" s="10"/>
      <c r="C118" s="10"/>
      <c r="D118" s="10"/>
      <c r="E118" s="2"/>
      <c r="F118" s="2"/>
      <c r="G118" s="2"/>
      <c r="H118" s="4">
        <f t="shared" si="20"/>
        <v>0</v>
      </c>
    </row>
    <row r="119" spans="1:8" x14ac:dyDescent="0.25">
      <c r="A119" s="27"/>
      <c r="B119" s="10"/>
      <c r="C119" s="10"/>
      <c r="D119" s="10"/>
      <c r="E119" s="2"/>
      <c r="F119" s="2"/>
      <c r="G119" s="2"/>
      <c r="H119" s="4">
        <f t="shared" si="20"/>
        <v>0</v>
      </c>
    </row>
    <row r="120" spans="1:8" x14ac:dyDescent="0.25">
      <c r="A120" s="27"/>
      <c r="B120" s="10"/>
      <c r="C120" s="10"/>
      <c r="D120" s="10"/>
      <c r="E120" s="2"/>
      <c r="F120" s="2"/>
      <c r="G120" s="2"/>
      <c r="H120" s="4">
        <f>F120+G120</f>
        <v>0</v>
      </c>
    </row>
    <row r="121" spans="1:8" x14ac:dyDescent="0.25">
      <c r="A121" s="27"/>
      <c r="B121" s="28"/>
      <c r="C121" s="28"/>
      <c r="D121" s="28"/>
      <c r="E121" s="28"/>
      <c r="F121" s="28"/>
      <c r="G121" s="28"/>
      <c r="H121" s="28"/>
    </row>
    <row r="122" spans="1:8" x14ac:dyDescent="0.25">
      <c r="A122" s="8"/>
      <c r="B122" s="9"/>
      <c r="C122" s="9"/>
      <c r="D122" s="9"/>
      <c r="E122" s="9"/>
      <c r="F122" s="12">
        <f>SUM(F115:F120)</f>
        <v>0</v>
      </c>
      <c r="G122" s="12">
        <f t="shared" ref="G122:H122" si="21">SUM(G115:G120)</f>
        <v>0</v>
      </c>
      <c r="H122" s="12">
        <f t="shared" si="21"/>
        <v>0</v>
      </c>
    </row>
    <row r="123" spans="1:8" x14ac:dyDescent="0.25">
      <c r="A123" s="27" t="s">
        <v>21</v>
      </c>
      <c r="B123" s="10"/>
      <c r="C123" s="10"/>
      <c r="D123" s="10"/>
      <c r="E123" s="2"/>
      <c r="F123" s="2"/>
      <c r="G123" s="2"/>
      <c r="H123" s="4">
        <f t="shared" ref="H123:H127" si="22">F123+G123</f>
        <v>0</v>
      </c>
    </row>
    <row r="124" spans="1:8" x14ac:dyDescent="0.25">
      <c r="A124" s="27"/>
      <c r="B124" s="10"/>
      <c r="C124" s="10"/>
      <c r="D124" s="10"/>
      <c r="E124" s="2"/>
      <c r="F124" s="2"/>
      <c r="G124" s="2"/>
      <c r="H124" s="4">
        <f t="shared" si="22"/>
        <v>0</v>
      </c>
    </row>
    <row r="125" spans="1:8" x14ac:dyDescent="0.25">
      <c r="A125" s="27"/>
      <c r="B125" s="10"/>
      <c r="C125" s="10"/>
      <c r="D125" s="10"/>
      <c r="E125" s="2"/>
      <c r="F125" s="2"/>
      <c r="G125" s="2"/>
      <c r="H125" s="4">
        <f t="shared" si="22"/>
        <v>0</v>
      </c>
    </row>
    <row r="126" spans="1:8" x14ac:dyDescent="0.25">
      <c r="A126" s="27"/>
      <c r="B126" s="10"/>
      <c r="C126" s="10"/>
      <c r="D126" s="10"/>
      <c r="E126" s="2"/>
      <c r="F126" s="2"/>
      <c r="G126" s="2"/>
      <c r="H126" s="4">
        <f t="shared" si="22"/>
        <v>0</v>
      </c>
    </row>
    <row r="127" spans="1:8" x14ac:dyDescent="0.25">
      <c r="A127" s="27"/>
      <c r="B127" s="10"/>
      <c r="C127" s="10"/>
      <c r="D127" s="10"/>
      <c r="E127" s="2"/>
      <c r="F127" s="2"/>
      <c r="G127" s="2"/>
      <c r="H127" s="4">
        <f t="shared" si="22"/>
        <v>0</v>
      </c>
    </row>
    <row r="128" spans="1:8" x14ac:dyDescent="0.25">
      <c r="A128" s="27"/>
      <c r="B128" s="10"/>
      <c r="C128" s="10"/>
      <c r="D128" s="10"/>
      <c r="E128" s="2"/>
      <c r="F128" s="2"/>
      <c r="G128" s="2"/>
      <c r="H128" s="4">
        <f>F128+G128</f>
        <v>0</v>
      </c>
    </row>
    <row r="129" spans="1:8" x14ac:dyDescent="0.25">
      <c r="A129" s="27"/>
      <c r="B129" s="28"/>
      <c r="C129" s="28"/>
      <c r="D129" s="28"/>
      <c r="E129" s="28"/>
      <c r="F129" s="28"/>
      <c r="G129" s="28"/>
      <c r="H129" s="28"/>
    </row>
    <row r="130" spans="1:8" x14ac:dyDescent="0.25">
      <c r="A130" s="8"/>
      <c r="B130" s="9"/>
      <c r="C130" s="9"/>
      <c r="D130" s="9"/>
      <c r="E130" s="9"/>
      <c r="F130" s="12">
        <f>SUM(F123:F128)</f>
        <v>0</v>
      </c>
      <c r="G130" s="12">
        <f t="shared" ref="G130:H130" si="23">SUM(G123:G128)</f>
        <v>0</v>
      </c>
      <c r="H130" s="12">
        <f t="shared" si="23"/>
        <v>0</v>
      </c>
    </row>
    <row r="131" spans="1:8" x14ac:dyDescent="0.25">
      <c r="A131" s="27" t="s">
        <v>22</v>
      </c>
      <c r="B131" s="10" t="s">
        <v>108</v>
      </c>
      <c r="C131" s="10" t="s">
        <v>76</v>
      </c>
      <c r="D131" s="10" t="s">
        <v>71</v>
      </c>
      <c r="E131" s="2"/>
      <c r="F131" s="2">
        <v>75000</v>
      </c>
      <c r="G131" s="2"/>
      <c r="H131" s="4">
        <f t="shared" ref="H131:H135" si="24">F131+G131</f>
        <v>75000</v>
      </c>
    </row>
    <row r="132" spans="1:8" x14ac:dyDescent="0.25">
      <c r="A132" s="27"/>
      <c r="B132" s="10" t="s">
        <v>92</v>
      </c>
      <c r="C132" s="10" t="s">
        <v>76</v>
      </c>
      <c r="D132" s="10" t="s">
        <v>71</v>
      </c>
      <c r="E132" s="2"/>
      <c r="F132" s="2">
        <v>100000</v>
      </c>
      <c r="G132" s="2"/>
      <c r="H132" s="4">
        <f t="shared" si="24"/>
        <v>100000</v>
      </c>
    </row>
    <row r="133" spans="1:8" x14ac:dyDescent="0.25">
      <c r="A133" s="27"/>
      <c r="B133" s="10" t="s">
        <v>89</v>
      </c>
      <c r="C133" s="10" t="s">
        <v>76</v>
      </c>
      <c r="D133" s="10" t="s">
        <v>88</v>
      </c>
      <c r="E133" s="2"/>
      <c r="F133" s="2">
        <v>144705</v>
      </c>
      <c r="G133" s="2"/>
      <c r="H133" s="4">
        <f t="shared" si="24"/>
        <v>144705</v>
      </c>
    </row>
    <row r="134" spans="1:8" x14ac:dyDescent="0.25">
      <c r="A134" s="27"/>
      <c r="B134" s="10" t="s">
        <v>142</v>
      </c>
      <c r="C134" s="10" t="s">
        <v>142</v>
      </c>
      <c r="D134" s="10" t="s">
        <v>142</v>
      </c>
      <c r="E134" s="2"/>
      <c r="F134" s="2"/>
      <c r="G134" s="2"/>
      <c r="H134" s="4">
        <f t="shared" si="24"/>
        <v>0</v>
      </c>
    </row>
    <row r="135" spans="1:8" x14ac:dyDescent="0.25">
      <c r="A135" s="27"/>
      <c r="B135" s="10" t="s">
        <v>142</v>
      </c>
      <c r="C135" s="10" t="s">
        <v>142</v>
      </c>
      <c r="D135" s="10" t="s">
        <v>142</v>
      </c>
      <c r="E135" s="2"/>
      <c r="F135" s="2"/>
      <c r="G135" s="2"/>
      <c r="H135" s="4">
        <f t="shared" si="24"/>
        <v>0</v>
      </c>
    </row>
    <row r="136" spans="1:8" x14ac:dyDescent="0.25">
      <c r="A136" s="27"/>
      <c r="B136" s="10" t="s">
        <v>142</v>
      </c>
      <c r="C136" s="10" t="s">
        <v>142</v>
      </c>
      <c r="D136" s="10" t="s">
        <v>142</v>
      </c>
      <c r="E136" s="2"/>
      <c r="F136" s="2"/>
      <c r="G136" s="2"/>
      <c r="H136" s="4">
        <f>F136+G136</f>
        <v>0</v>
      </c>
    </row>
    <row r="137" spans="1:8" x14ac:dyDescent="0.25">
      <c r="A137" s="27"/>
      <c r="B137" s="28"/>
      <c r="C137" s="28"/>
      <c r="D137" s="28"/>
      <c r="E137" s="28"/>
      <c r="F137" s="28"/>
      <c r="G137" s="28"/>
      <c r="H137" s="28"/>
    </row>
    <row r="138" spans="1:8" x14ac:dyDescent="0.25">
      <c r="A138" s="8"/>
      <c r="B138" s="9"/>
      <c r="C138" s="9"/>
      <c r="D138" s="9"/>
      <c r="E138" s="9"/>
      <c r="F138" s="12">
        <f>SUM(F131:F136)</f>
        <v>319705</v>
      </c>
      <c r="G138" s="12">
        <f t="shared" ref="G138:H138" si="25">SUM(G131:G136)</f>
        <v>0</v>
      </c>
      <c r="H138" s="12">
        <f t="shared" si="25"/>
        <v>319705</v>
      </c>
    </row>
    <row r="139" spans="1:8" x14ac:dyDescent="0.25">
      <c r="A139" s="27" t="s">
        <v>24</v>
      </c>
      <c r="B139" s="10" t="s">
        <v>138</v>
      </c>
      <c r="C139" s="10"/>
      <c r="D139" s="10"/>
      <c r="E139" s="2"/>
      <c r="F139" s="2">
        <v>70000</v>
      </c>
      <c r="G139" s="2"/>
      <c r="H139" s="4">
        <f t="shared" ref="H139:H143" si="26">F139+G139</f>
        <v>70000</v>
      </c>
    </row>
    <row r="140" spans="1:8" x14ac:dyDescent="0.25">
      <c r="A140" s="27"/>
      <c r="B140" s="10" t="s">
        <v>139</v>
      </c>
      <c r="C140" s="10"/>
      <c r="D140" s="10"/>
      <c r="E140" s="2"/>
      <c r="F140" s="2">
        <v>29480</v>
      </c>
      <c r="G140" s="2"/>
      <c r="H140" s="4">
        <f t="shared" si="26"/>
        <v>29480</v>
      </c>
    </row>
    <row r="141" spans="1:8" x14ac:dyDescent="0.25">
      <c r="A141" s="27"/>
      <c r="B141" s="20"/>
      <c r="C141" s="10"/>
      <c r="D141" s="10"/>
      <c r="E141" s="2"/>
      <c r="F141" s="2"/>
      <c r="G141" s="2"/>
      <c r="H141" s="4">
        <f t="shared" si="26"/>
        <v>0</v>
      </c>
    </row>
    <row r="142" spans="1:8" x14ac:dyDescent="0.25">
      <c r="A142" s="27"/>
      <c r="B142" s="10"/>
      <c r="C142" s="10"/>
      <c r="D142" s="10"/>
      <c r="E142" s="2"/>
      <c r="F142" s="2"/>
      <c r="G142" s="2"/>
      <c r="H142" s="4">
        <f t="shared" si="26"/>
        <v>0</v>
      </c>
    </row>
    <row r="143" spans="1:8" x14ac:dyDescent="0.25">
      <c r="A143" s="27"/>
      <c r="C143" s="10"/>
      <c r="E143" s="2"/>
      <c r="F143" s="2"/>
      <c r="G143" s="2"/>
      <c r="H143" s="4">
        <f t="shared" si="26"/>
        <v>0</v>
      </c>
    </row>
    <row r="144" spans="1:8" x14ac:dyDescent="0.25">
      <c r="A144" s="27"/>
      <c r="B144" s="10"/>
      <c r="C144" s="10"/>
      <c r="D144" s="10"/>
      <c r="E144" s="2"/>
      <c r="F144" s="2"/>
      <c r="G144" s="2"/>
      <c r="H144" s="4">
        <f>F144+G144</f>
        <v>0</v>
      </c>
    </row>
    <row r="145" spans="1:8" x14ac:dyDescent="0.25">
      <c r="A145" s="27"/>
      <c r="B145" s="28"/>
      <c r="C145" s="28"/>
      <c r="D145" s="28"/>
      <c r="E145" s="28"/>
      <c r="F145" s="28"/>
      <c r="G145" s="28"/>
      <c r="H145" s="28"/>
    </row>
    <row r="146" spans="1:8" x14ac:dyDescent="0.25">
      <c r="A146" s="8"/>
      <c r="B146" s="9"/>
      <c r="C146" s="9"/>
      <c r="D146" s="9"/>
      <c r="E146" s="9"/>
      <c r="F146" s="12">
        <f>SUM(F139:F144)</f>
        <v>99480</v>
      </c>
      <c r="G146" s="12">
        <f t="shared" ref="G146:H146" si="27">SUM(G139:G144)</f>
        <v>0</v>
      </c>
      <c r="H146" s="12">
        <f t="shared" si="27"/>
        <v>99480</v>
      </c>
    </row>
    <row r="147" spans="1:8" x14ac:dyDescent="0.25">
      <c r="A147" s="27" t="s">
        <v>25</v>
      </c>
      <c r="B147" s="10"/>
      <c r="C147" s="10"/>
      <c r="D147" s="10"/>
      <c r="E147" s="2"/>
      <c r="F147" s="2"/>
      <c r="G147" s="2"/>
      <c r="H147" s="4">
        <f t="shared" ref="H147:H151" si="28">F147+G147</f>
        <v>0</v>
      </c>
    </row>
    <row r="148" spans="1:8" x14ac:dyDescent="0.25">
      <c r="A148" s="27"/>
      <c r="B148" s="10"/>
      <c r="C148" s="10"/>
      <c r="D148" s="10"/>
      <c r="E148" s="2"/>
      <c r="F148" s="2"/>
      <c r="G148" s="2"/>
      <c r="H148" s="4">
        <f t="shared" si="28"/>
        <v>0</v>
      </c>
    </row>
    <row r="149" spans="1:8" x14ac:dyDescent="0.25">
      <c r="A149" s="27"/>
      <c r="B149" s="10"/>
      <c r="C149" s="10"/>
      <c r="D149" s="10"/>
      <c r="E149" s="2"/>
      <c r="F149" s="2"/>
      <c r="G149" s="2"/>
      <c r="H149" s="4">
        <f t="shared" si="28"/>
        <v>0</v>
      </c>
    </row>
    <row r="150" spans="1:8" x14ac:dyDescent="0.25">
      <c r="A150" s="27"/>
      <c r="B150" s="10"/>
      <c r="C150" s="10"/>
      <c r="D150" s="10"/>
      <c r="E150" s="2"/>
      <c r="F150" s="2"/>
      <c r="G150" s="2"/>
      <c r="H150" s="4">
        <f t="shared" si="28"/>
        <v>0</v>
      </c>
    </row>
    <row r="151" spans="1:8" x14ac:dyDescent="0.25">
      <c r="A151" s="27"/>
      <c r="B151" s="10"/>
      <c r="C151" s="10"/>
      <c r="D151" s="10"/>
      <c r="E151" s="2"/>
      <c r="F151" s="2"/>
      <c r="G151" s="2"/>
      <c r="H151" s="4">
        <f t="shared" si="28"/>
        <v>0</v>
      </c>
    </row>
    <row r="152" spans="1:8" x14ac:dyDescent="0.25">
      <c r="A152" s="27"/>
      <c r="B152" s="10"/>
      <c r="C152" s="10"/>
      <c r="D152" s="10"/>
      <c r="E152" s="2"/>
      <c r="F152" s="2"/>
      <c r="G152" s="2"/>
      <c r="H152" s="4">
        <f>F152+G152</f>
        <v>0</v>
      </c>
    </row>
    <row r="153" spans="1:8" x14ac:dyDescent="0.25">
      <c r="A153" s="27"/>
      <c r="B153" s="28"/>
      <c r="C153" s="28"/>
      <c r="D153" s="28"/>
      <c r="E153" s="28"/>
      <c r="F153" s="28"/>
      <c r="G153" s="28"/>
      <c r="H153" s="28"/>
    </row>
    <row r="154" spans="1:8" x14ac:dyDescent="0.25">
      <c r="A154" s="8"/>
      <c r="B154" s="9"/>
      <c r="C154" s="9"/>
      <c r="D154" s="9"/>
      <c r="E154" s="9"/>
      <c r="F154" s="12">
        <f>SUM(F147:F152)</f>
        <v>0</v>
      </c>
      <c r="G154" s="12">
        <f t="shared" ref="G154:H154" si="29">SUM(G147:G152)</f>
        <v>0</v>
      </c>
      <c r="H154" s="12">
        <f t="shared" si="29"/>
        <v>0</v>
      </c>
    </row>
    <row r="155" spans="1:8" x14ac:dyDescent="0.25">
      <c r="A155" s="27" t="s">
        <v>25</v>
      </c>
      <c r="B155" s="10"/>
      <c r="C155" s="10"/>
      <c r="D155" s="10"/>
      <c r="E155" s="2"/>
      <c r="F155" s="2"/>
      <c r="G155" s="2"/>
      <c r="H155" s="4">
        <f t="shared" ref="H155:H159" si="30">F155+G155</f>
        <v>0</v>
      </c>
    </row>
    <row r="156" spans="1:8" x14ac:dyDescent="0.25">
      <c r="A156" s="27"/>
      <c r="B156" s="10"/>
      <c r="C156" s="10"/>
      <c r="D156" s="10"/>
      <c r="E156" s="2"/>
      <c r="F156" s="2"/>
      <c r="G156" s="2"/>
      <c r="H156" s="4">
        <f t="shared" si="30"/>
        <v>0</v>
      </c>
    </row>
    <row r="157" spans="1:8" x14ac:dyDescent="0.25">
      <c r="A157" s="27"/>
      <c r="B157" s="10"/>
      <c r="C157" s="10"/>
      <c r="D157" s="10"/>
      <c r="E157" s="2"/>
      <c r="F157" s="2"/>
      <c r="G157" s="2"/>
      <c r="H157" s="4">
        <f t="shared" si="30"/>
        <v>0</v>
      </c>
    </row>
    <row r="158" spans="1:8" x14ac:dyDescent="0.25">
      <c r="A158" s="27"/>
      <c r="B158" s="10"/>
      <c r="C158" s="10"/>
      <c r="D158" s="10"/>
      <c r="E158" s="2"/>
      <c r="F158" s="2"/>
      <c r="G158" s="2"/>
      <c r="H158" s="4">
        <f t="shared" si="30"/>
        <v>0</v>
      </c>
    </row>
    <row r="159" spans="1:8" x14ac:dyDescent="0.25">
      <c r="A159" s="27"/>
      <c r="B159" s="10"/>
      <c r="C159" s="10"/>
      <c r="D159" s="10"/>
      <c r="E159" s="2"/>
      <c r="F159" s="2"/>
      <c r="G159" s="2"/>
      <c r="H159" s="4">
        <f t="shared" si="30"/>
        <v>0</v>
      </c>
    </row>
    <row r="160" spans="1:8" x14ac:dyDescent="0.25">
      <c r="A160" s="27"/>
      <c r="B160" s="10"/>
      <c r="C160" s="10"/>
      <c r="D160" s="10"/>
      <c r="E160" s="2"/>
      <c r="F160" s="2"/>
      <c r="G160" s="2"/>
      <c r="H160" s="4">
        <f>F160+G160</f>
        <v>0</v>
      </c>
    </row>
    <row r="161" spans="1:8" x14ac:dyDescent="0.25">
      <c r="A161" s="27"/>
      <c r="B161" s="28"/>
      <c r="C161" s="28"/>
      <c r="D161" s="28"/>
      <c r="E161" s="28"/>
      <c r="F161" s="28"/>
      <c r="G161" s="28"/>
      <c r="H161" s="28"/>
    </row>
    <row r="162" spans="1:8" x14ac:dyDescent="0.25">
      <c r="A162" s="8"/>
      <c r="B162" s="9"/>
      <c r="C162" s="9"/>
      <c r="D162" s="9"/>
      <c r="E162" s="9"/>
      <c r="F162" s="12">
        <f>SUM(F155:F160)</f>
        <v>0</v>
      </c>
      <c r="G162" s="12">
        <f t="shared" ref="G162:H162" si="31">SUM(G155:G160)</f>
        <v>0</v>
      </c>
      <c r="H162" s="12">
        <f t="shared" si="31"/>
        <v>0</v>
      </c>
    </row>
    <row r="163" spans="1:8" x14ac:dyDescent="0.25">
      <c r="A163" s="27" t="s">
        <v>25</v>
      </c>
      <c r="B163" s="10"/>
      <c r="C163" s="10"/>
      <c r="D163" s="10"/>
      <c r="E163" s="2"/>
      <c r="F163" s="2"/>
      <c r="G163" s="2"/>
      <c r="H163" s="4">
        <f t="shared" ref="H163:H167" si="32">F163+G163</f>
        <v>0</v>
      </c>
    </row>
    <row r="164" spans="1:8" x14ac:dyDescent="0.25">
      <c r="A164" s="27"/>
      <c r="B164" s="10"/>
      <c r="C164" s="10"/>
      <c r="D164" s="10"/>
      <c r="E164" s="2"/>
      <c r="F164" s="2"/>
      <c r="G164" s="2"/>
      <c r="H164" s="4">
        <f t="shared" si="32"/>
        <v>0</v>
      </c>
    </row>
    <row r="165" spans="1:8" x14ac:dyDescent="0.25">
      <c r="A165" s="27"/>
      <c r="B165" s="10"/>
      <c r="C165" s="10"/>
      <c r="D165" s="10"/>
      <c r="E165" s="2"/>
      <c r="F165" s="2"/>
      <c r="G165" s="2"/>
      <c r="H165" s="4">
        <f t="shared" si="32"/>
        <v>0</v>
      </c>
    </row>
    <row r="166" spans="1:8" x14ac:dyDescent="0.25">
      <c r="A166" s="27"/>
      <c r="B166" s="10"/>
      <c r="C166" s="10"/>
      <c r="D166" s="10"/>
      <c r="E166" s="2"/>
      <c r="F166" s="2"/>
      <c r="G166" s="2"/>
      <c r="H166" s="4">
        <f t="shared" si="32"/>
        <v>0</v>
      </c>
    </row>
    <row r="167" spans="1:8" x14ac:dyDescent="0.25">
      <c r="A167" s="27"/>
      <c r="B167" s="10"/>
      <c r="C167" s="10"/>
      <c r="D167" s="10"/>
      <c r="E167" s="2"/>
      <c r="F167" s="2"/>
      <c r="G167" s="2"/>
      <c r="H167" s="4">
        <f t="shared" si="32"/>
        <v>0</v>
      </c>
    </row>
    <row r="168" spans="1:8" x14ac:dyDescent="0.25">
      <c r="A168" s="27"/>
      <c r="B168" s="10"/>
      <c r="C168" s="10"/>
      <c r="D168" s="10"/>
      <c r="E168" s="2"/>
      <c r="F168" s="2"/>
      <c r="G168" s="2"/>
      <c r="H168" s="4">
        <f>F168+G168</f>
        <v>0</v>
      </c>
    </row>
    <row r="169" spans="1:8" x14ac:dyDescent="0.25">
      <c r="A169" s="27"/>
      <c r="B169" s="28"/>
      <c r="C169" s="28"/>
      <c r="D169" s="28"/>
      <c r="E169" s="28"/>
      <c r="F169" s="28"/>
      <c r="G169" s="28"/>
      <c r="H169" s="28"/>
    </row>
    <row r="170" spans="1:8" x14ac:dyDescent="0.25">
      <c r="A170" s="8"/>
      <c r="B170" s="9"/>
      <c r="C170" s="9"/>
      <c r="D170" s="9"/>
      <c r="E170" s="9"/>
      <c r="F170" s="12">
        <f>SUM(F163:F168)</f>
        <v>0</v>
      </c>
      <c r="G170" s="12">
        <f t="shared" ref="G170:H170" si="33">SUM(G163:G168)</f>
        <v>0</v>
      </c>
      <c r="H170" s="12">
        <f t="shared" si="33"/>
        <v>0</v>
      </c>
    </row>
  </sheetData>
  <mergeCells count="38">
    <mergeCell ref="B169:H169"/>
    <mergeCell ref="B113:H113"/>
    <mergeCell ref="B121:H121"/>
    <mergeCell ref="B129:H129"/>
    <mergeCell ref="B137:H137"/>
    <mergeCell ref="B145:H145"/>
    <mergeCell ref="B161:H161"/>
    <mergeCell ref="B153:H153"/>
    <mergeCell ref="B53:H53"/>
    <mergeCell ref="B61:H61"/>
    <mergeCell ref="B69:H69"/>
    <mergeCell ref="B77:H77"/>
    <mergeCell ref="B85:H85"/>
    <mergeCell ref="B100:H100"/>
    <mergeCell ref="A163:A169"/>
    <mergeCell ref="B3:D3"/>
    <mergeCell ref="F3:H3"/>
    <mergeCell ref="B21:H21"/>
    <mergeCell ref="B29:H29"/>
    <mergeCell ref="B37:H37"/>
    <mergeCell ref="B45:H45"/>
    <mergeCell ref="A115:A121"/>
    <mergeCell ref="A123:A129"/>
    <mergeCell ref="A131:A137"/>
    <mergeCell ref="A139:A145"/>
    <mergeCell ref="A147:A153"/>
    <mergeCell ref="A155:A161"/>
    <mergeCell ref="A55:A61"/>
    <mergeCell ref="A63:A69"/>
    <mergeCell ref="A71:A77"/>
    <mergeCell ref="A79:A85"/>
    <mergeCell ref="A87:A100"/>
    <mergeCell ref="A102:A113"/>
    <mergeCell ref="A5:A21"/>
    <mergeCell ref="A23:A29"/>
    <mergeCell ref="A31:A37"/>
    <mergeCell ref="A39:A45"/>
    <mergeCell ref="A47:A5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zoomScaleNormal="100" workbookViewId="0">
      <selection activeCell="J5" sqref="J5"/>
    </sheetView>
  </sheetViews>
  <sheetFormatPr defaultRowHeight="15" x14ac:dyDescent="0.25"/>
  <cols>
    <col min="1" max="1" width="11" style="2" customWidth="1"/>
    <col min="2" max="2" width="23.140625" style="2" bestFit="1" customWidth="1"/>
    <col min="3" max="3" width="23.140625" style="2" customWidth="1"/>
    <col min="4" max="4" width="2.7109375" style="18" customWidth="1"/>
    <col min="5" max="7" width="14.85546875" style="2" bestFit="1" customWidth="1"/>
    <col min="8" max="8" width="23.5703125" style="2" customWidth="1"/>
    <col min="9" max="9" width="2.7109375" style="18" customWidth="1"/>
    <col min="10" max="10" width="23" style="2" customWidth="1"/>
    <col min="11" max="11" width="2.7109375" style="19" hidden="1" customWidth="1"/>
    <col min="12" max="12" width="11.85546875" hidden="1" customWidth="1"/>
    <col min="13" max="13" width="12.85546875" hidden="1" customWidth="1"/>
    <col min="14" max="14" width="12.7109375" hidden="1" customWidth="1"/>
    <col min="15" max="15" width="12.85546875" hidden="1" customWidth="1"/>
    <col min="16" max="16" width="11.85546875" hidden="1" customWidth="1"/>
    <col min="17" max="17" width="12.28515625" hidden="1" customWidth="1"/>
    <col min="18" max="18" width="11.85546875" hidden="1" customWidth="1"/>
    <col min="19" max="19" width="12.85546875" hidden="1" customWidth="1"/>
    <col min="20" max="20" width="11.85546875" hidden="1" customWidth="1"/>
    <col min="21" max="21" width="12.28515625" hidden="1" customWidth="1"/>
    <col min="23" max="23" width="28.42578125" bestFit="1" customWidth="1"/>
    <col min="24" max="24" width="17.85546875" bestFit="1" customWidth="1"/>
    <col min="25" max="25" width="23.5703125" bestFit="1" customWidth="1"/>
  </cols>
  <sheetData>
    <row r="1" spans="1:21" x14ac:dyDescent="0.25">
      <c r="A1" s="31" t="s">
        <v>37</v>
      </c>
      <c r="B1" s="32"/>
      <c r="C1" s="33"/>
      <c r="D1" s="13"/>
      <c r="E1" s="34" t="s">
        <v>38</v>
      </c>
      <c r="F1" s="34"/>
      <c r="G1" s="34"/>
      <c r="H1" s="34"/>
      <c r="I1" s="13"/>
      <c r="J1" s="24" t="s">
        <v>39</v>
      </c>
      <c r="K1" s="14"/>
      <c r="L1" s="34" t="s">
        <v>40</v>
      </c>
      <c r="M1" s="34"/>
      <c r="N1" s="34"/>
      <c r="O1" s="34"/>
      <c r="P1" s="34"/>
      <c r="Q1" s="34"/>
      <c r="R1" s="34"/>
      <c r="S1" s="34"/>
      <c r="T1" s="34"/>
      <c r="U1" s="34"/>
    </row>
    <row r="2" spans="1:21" ht="30" x14ac:dyDescent="0.25">
      <c r="A2" s="15" t="s">
        <v>41</v>
      </c>
      <c r="B2" s="15" t="s">
        <v>31</v>
      </c>
      <c r="C2" s="15" t="s">
        <v>42</v>
      </c>
      <c r="D2" s="16"/>
      <c r="E2" s="15" t="s">
        <v>1</v>
      </c>
      <c r="F2" s="15" t="s">
        <v>29</v>
      </c>
      <c r="G2" s="15" t="s">
        <v>30</v>
      </c>
      <c r="H2" s="15" t="s">
        <v>31</v>
      </c>
      <c r="I2" s="16"/>
      <c r="J2" s="15" t="s">
        <v>43</v>
      </c>
      <c r="K2" s="17"/>
      <c r="L2" s="15" t="s">
        <v>44</v>
      </c>
      <c r="M2" s="15" t="s">
        <v>45</v>
      </c>
      <c r="N2" s="15" t="s">
        <v>46</v>
      </c>
      <c r="O2" s="15" t="s">
        <v>47</v>
      </c>
      <c r="P2" s="15" t="s">
        <v>48</v>
      </c>
      <c r="Q2" s="15" t="s">
        <v>49</v>
      </c>
      <c r="R2" s="15" t="s">
        <v>50</v>
      </c>
      <c r="S2" s="15" t="s">
        <v>51</v>
      </c>
      <c r="T2" s="15" t="s">
        <v>52</v>
      </c>
      <c r="U2" s="15" t="s">
        <v>53</v>
      </c>
    </row>
    <row r="3" spans="1:21" x14ac:dyDescent="0.25">
      <c r="B3" s="2" t="s">
        <v>36</v>
      </c>
      <c r="H3" s="2" t="s">
        <v>54</v>
      </c>
      <c r="J3" s="4">
        <f>5934+13804.25</f>
        <v>19738.25</v>
      </c>
    </row>
  </sheetData>
  <mergeCells count="3">
    <mergeCell ref="A1:C1"/>
    <mergeCell ref="E1:H1"/>
    <mergeCell ref="L1:U1"/>
  </mergeCells>
  <pageMargins left="0.7" right="0.7" top="0.75" bottom="0.75" header="0.3" footer="0.3"/>
  <pageSetup scale="63" orientation="landscape" r:id="rId1"/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'C:\Users\jweber\Desktop\PAOP 2017\[PPS 2nd Tier Funds Flow Reporting Template.xlsx]Sheet2'!#REF!</xm:f>
          </x14:formula1>
          <xm:sqref>E3:E1048576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="80" zoomScaleNormal="80" workbookViewId="0">
      <pane xSplit="2" ySplit="4" topLeftCell="J5" activePane="bottomRight" state="frozen"/>
      <selection pane="topRight" activeCell="C1" sqref="C1"/>
      <selection pane="bottomLeft" activeCell="A5" sqref="A5"/>
      <selection pane="bottomRight" activeCell="N7" sqref="N7"/>
    </sheetView>
  </sheetViews>
  <sheetFormatPr defaultRowHeight="15" x14ac:dyDescent="0.25"/>
  <cols>
    <col min="1" max="1" width="22" customWidth="1"/>
    <col min="2" max="2" width="10" customWidth="1"/>
    <col min="3" max="20" width="12" customWidth="1"/>
  </cols>
  <sheetData>
    <row r="1" spans="1:20" x14ac:dyDescent="0.25">
      <c r="A1" s="1" t="s">
        <v>55</v>
      </c>
    </row>
    <row r="3" spans="1:20" x14ac:dyDescent="0.25">
      <c r="A3" s="38" t="s">
        <v>56</v>
      </c>
      <c r="B3" s="39"/>
      <c r="C3" s="35" t="s">
        <v>57</v>
      </c>
      <c r="D3" s="36"/>
      <c r="E3" s="35" t="s">
        <v>58</v>
      </c>
      <c r="F3" s="36"/>
      <c r="G3" s="35" t="s">
        <v>59</v>
      </c>
      <c r="H3" s="36"/>
      <c r="I3" s="35" t="s">
        <v>60</v>
      </c>
      <c r="J3" s="36"/>
      <c r="K3" s="35" t="s">
        <v>61</v>
      </c>
      <c r="L3" s="36"/>
      <c r="M3" s="35" t="s">
        <v>62</v>
      </c>
      <c r="N3" s="36"/>
      <c r="O3" s="35" t="s">
        <v>63</v>
      </c>
      <c r="P3" s="36"/>
      <c r="Q3" s="35" t="s">
        <v>64</v>
      </c>
      <c r="R3" s="36"/>
      <c r="S3" s="35" t="s">
        <v>65</v>
      </c>
      <c r="T3" s="36"/>
    </row>
    <row r="4" spans="1:20" x14ac:dyDescent="0.25">
      <c r="A4" s="40"/>
      <c r="B4" s="41"/>
      <c r="C4" s="23" t="s">
        <v>66</v>
      </c>
      <c r="D4" s="23" t="s">
        <v>67</v>
      </c>
      <c r="E4" s="23" t="s">
        <v>66</v>
      </c>
      <c r="F4" s="23" t="s">
        <v>67</v>
      </c>
      <c r="G4" s="23" t="s">
        <v>66</v>
      </c>
      <c r="H4" s="23" t="s">
        <v>67</v>
      </c>
      <c r="I4" s="23" t="s">
        <v>66</v>
      </c>
      <c r="J4" s="23" t="s">
        <v>67</v>
      </c>
      <c r="K4" s="23" t="s">
        <v>66</v>
      </c>
      <c r="L4" s="23" t="s">
        <v>67</v>
      </c>
      <c r="M4" s="23" t="s">
        <v>66</v>
      </c>
      <c r="N4" s="23" t="s">
        <v>67</v>
      </c>
      <c r="O4" s="23" t="s">
        <v>66</v>
      </c>
      <c r="P4" s="23" t="s">
        <v>67</v>
      </c>
      <c r="Q4" s="23" t="s">
        <v>66</v>
      </c>
      <c r="R4" s="23" t="s">
        <v>67</v>
      </c>
      <c r="S4" s="23" t="s">
        <v>66</v>
      </c>
      <c r="T4" s="23" t="s">
        <v>67</v>
      </c>
    </row>
    <row r="5" spans="1:20" x14ac:dyDescent="0.25">
      <c r="A5" s="37" t="s">
        <v>9</v>
      </c>
      <c r="B5" s="3" t="s">
        <v>26</v>
      </c>
      <c r="C5" s="2">
        <v>79</v>
      </c>
      <c r="D5" s="2">
        <v>195</v>
      </c>
      <c r="E5" s="2">
        <v>79</v>
      </c>
      <c r="F5" s="2">
        <v>195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79</v>
      </c>
      <c r="N5" s="2">
        <v>81</v>
      </c>
      <c r="O5" s="2">
        <v>79</v>
      </c>
      <c r="P5" s="2">
        <v>195</v>
      </c>
      <c r="Q5" s="2">
        <v>79</v>
      </c>
      <c r="R5" s="2">
        <v>81</v>
      </c>
      <c r="S5" s="2">
        <v>79</v>
      </c>
      <c r="T5" s="2">
        <v>195</v>
      </c>
    </row>
    <row r="6" spans="1:20" x14ac:dyDescent="0.25">
      <c r="A6" s="37"/>
      <c r="B6" s="3" t="s">
        <v>32</v>
      </c>
      <c r="C6" s="2">
        <v>10</v>
      </c>
      <c r="D6" s="2">
        <v>34</v>
      </c>
      <c r="E6" s="2">
        <v>10</v>
      </c>
      <c r="F6" s="2">
        <v>34</v>
      </c>
      <c r="G6" s="2">
        <v>0</v>
      </c>
      <c r="H6" s="2">
        <v>0</v>
      </c>
      <c r="I6" s="2">
        <v>10</v>
      </c>
      <c r="J6" s="22">
        <v>10</v>
      </c>
      <c r="K6" s="2">
        <v>10</v>
      </c>
      <c r="L6" s="22">
        <v>20</v>
      </c>
      <c r="M6" s="2">
        <v>10</v>
      </c>
      <c r="N6" s="2">
        <v>13</v>
      </c>
      <c r="O6" s="2">
        <v>10</v>
      </c>
      <c r="P6" s="2">
        <v>34</v>
      </c>
      <c r="Q6" s="2">
        <v>10</v>
      </c>
      <c r="R6" s="2">
        <v>13</v>
      </c>
      <c r="S6" s="2">
        <v>10</v>
      </c>
      <c r="T6" s="2">
        <v>34</v>
      </c>
    </row>
    <row r="7" spans="1:20" x14ac:dyDescent="0.25">
      <c r="A7" s="37" t="s">
        <v>10</v>
      </c>
      <c r="B7" s="3" t="s">
        <v>26</v>
      </c>
      <c r="C7" s="2">
        <v>242</v>
      </c>
      <c r="D7" s="2">
        <v>336</v>
      </c>
      <c r="E7" s="2">
        <v>242</v>
      </c>
      <c r="F7" s="2">
        <v>449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242</v>
      </c>
      <c r="N7" s="2">
        <v>121</v>
      </c>
      <c r="O7" s="2">
        <v>242</v>
      </c>
      <c r="P7" s="2">
        <v>449</v>
      </c>
      <c r="Q7" s="2">
        <v>242</v>
      </c>
      <c r="R7" s="2">
        <v>130</v>
      </c>
      <c r="S7" s="2">
        <v>205</v>
      </c>
      <c r="T7" s="2">
        <v>449</v>
      </c>
    </row>
    <row r="8" spans="1:20" x14ac:dyDescent="0.25">
      <c r="A8" s="37"/>
      <c r="B8" s="3" t="s">
        <v>32</v>
      </c>
      <c r="C8" s="2">
        <v>13</v>
      </c>
      <c r="D8" s="2">
        <v>24</v>
      </c>
      <c r="E8" s="2">
        <v>13</v>
      </c>
      <c r="F8" s="2">
        <v>24</v>
      </c>
      <c r="G8" s="2">
        <v>0</v>
      </c>
      <c r="H8" s="2">
        <v>0</v>
      </c>
      <c r="I8" s="2">
        <v>13</v>
      </c>
      <c r="J8" s="22">
        <v>336</v>
      </c>
      <c r="K8" s="2">
        <v>13</v>
      </c>
      <c r="L8" s="22">
        <v>336</v>
      </c>
      <c r="M8" s="2">
        <v>13</v>
      </c>
      <c r="N8" s="2">
        <v>15</v>
      </c>
      <c r="O8" s="2">
        <v>13</v>
      </c>
      <c r="P8" s="2">
        <v>24</v>
      </c>
      <c r="Q8" s="2">
        <v>13</v>
      </c>
      <c r="R8" s="2">
        <v>24</v>
      </c>
      <c r="S8" s="2">
        <v>11</v>
      </c>
      <c r="T8" s="2">
        <v>24</v>
      </c>
    </row>
    <row r="9" spans="1:20" x14ac:dyDescent="0.25">
      <c r="A9" s="37" t="s">
        <v>68</v>
      </c>
      <c r="B9" s="3" t="s">
        <v>26</v>
      </c>
      <c r="C9" s="2">
        <v>0</v>
      </c>
      <c r="D9" s="2">
        <v>2</v>
      </c>
      <c r="E9" s="2">
        <v>1</v>
      </c>
      <c r="F9" s="2">
        <v>3</v>
      </c>
      <c r="G9" s="2">
        <v>0</v>
      </c>
      <c r="H9" s="2">
        <v>2</v>
      </c>
      <c r="I9" s="2">
        <v>0</v>
      </c>
      <c r="J9" s="2">
        <v>2</v>
      </c>
      <c r="K9" s="2">
        <v>0</v>
      </c>
      <c r="L9" s="2">
        <v>1</v>
      </c>
      <c r="M9" s="2">
        <v>0</v>
      </c>
      <c r="N9" s="2">
        <v>1</v>
      </c>
      <c r="O9" s="2">
        <v>2</v>
      </c>
      <c r="P9" s="2">
        <v>4</v>
      </c>
      <c r="Q9" s="2">
        <v>0</v>
      </c>
      <c r="R9" s="2">
        <v>0</v>
      </c>
      <c r="S9" s="2">
        <v>0</v>
      </c>
      <c r="T9" s="2">
        <v>4</v>
      </c>
    </row>
    <row r="10" spans="1:20" x14ac:dyDescent="0.25">
      <c r="A10" s="37"/>
      <c r="B10" s="3" t="s">
        <v>32</v>
      </c>
      <c r="C10" s="2">
        <v>0</v>
      </c>
      <c r="D10" s="2">
        <v>2</v>
      </c>
      <c r="E10" s="2">
        <v>1</v>
      </c>
      <c r="F10" s="2">
        <v>3</v>
      </c>
      <c r="G10" s="2">
        <v>1</v>
      </c>
      <c r="H10" s="2">
        <v>2</v>
      </c>
      <c r="I10" s="2">
        <v>1</v>
      </c>
      <c r="J10" s="2">
        <v>2</v>
      </c>
      <c r="K10" s="2">
        <v>2</v>
      </c>
      <c r="L10" s="2">
        <v>2</v>
      </c>
      <c r="M10" s="2">
        <v>0</v>
      </c>
      <c r="N10" s="2">
        <v>1</v>
      </c>
      <c r="O10" s="2">
        <v>2</v>
      </c>
      <c r="P10" s="2">
        <v>4</v>
      </c>
      <c r="Q10" s="2">
        <v>0</v>
      </c>
      <c r="R10" s="2">
        <v>0</v>
      </c>
      <c r="S10" s="2">
        <v>0</v>
      </c>
      <c r="T10" s="2">
        <v>4</v>
      </c>
    </row>
    <row r="11" spans="1:20" x14ac:dyDescent="0.25">
      <c r="A11" s="37" t="s">
        <v>13</v>
      </c>
      <c r="B11" s="3" t="s">
        <v>26</v>
      </c>
      <c r="C11" s="2">
        <v>4</v>
      </c>
      <c r="D11" s="2">
        <v>1</v>
      </c>
      <c r="E11" s="2">
        <v>0</v>
      </c>
      <c r="F11" s="2">
        <v>1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2</v>
      </c>
      <c r="M11" s="2">
        <v>4</v>
      </c>
      <c r="N11" s="2">
        <v>6</v>
      </c>
      <c r="O11" s="2">
        <v>4</v>
      </c>
      <c r="P11" s="2">
        <v>1</v>
      </c>
      <c r="Q11" s="2">
        <v>4</v>
      </c>
      <c r="R11" s="2">
        <v>6</v>
      </c>
      <c r="S11" s="2">
        <v>0</v>
      </c>
      <c r="T11" s="2">
        <v>4</v>
      </c>
    </row>
    <row r="12" spans="1:20" x14ac:dyDescent="0.25">
      <c r="A12" s="37"/>
      <c r="B12" s="3" t="s">
        <v>32</v>
      </c>
      <c r="C12" s="2">
        <v>8</v>
      </c>
      <c r="D12" s="2">
        <v>1</v>
      </c>
      <c r="E12" s="2">
        <v>0</v>
      </c>
      <c r="F12" s="2">
        <v>1</v>
      </c>
      <c r="G12" s="2">
        <v>0</v>
      </c>
      <c r="H12" s="2">
        <v>0</v>
      </c>
      <c r="I12" s="2">
        <v>0</v>
      </c>
      <c r="J12" s="2">
        <v>0</v>
      </c>
      <c r="K12" s="2">
        <v>8</v>
      </c>
      <c r="L12" s="2">
        <v>3</v>
      </c>
      <c r="M12" s="2">
        <v>8</v>
      </c>
      <c r="N12" s="2">
        <v>6</v>
      </c>
      <c r="O12" s="2">
        <v>8</v>
      </c>
      <c r="P12" s="2">
        <v>1</v>
      </c>
      <c r="Q12" s="2">
        <v>8</v>
      </c>
      <c r="R12" s="2">
        <v>6</v>
      </c>
      <c r="S12" s="2">
        <v>0</v>
      </c>
      <c r="T12" s="2">
        <v>4</v>
      </c>
    </row>
    <row r="13" spans="1:20" x14ac:dyDescent="0.25">
      <c r="A13" s="37" t="s">
        <v>69</v>
      </c>
      <c r="B13" s="3" t="s">
        <v>26</v>
      </c>
      <c r="C13" s="2">
        <v>7</v>
      </c>
      <c r="D13" s="2">
        <v>4</v>
      </c>
      <c r="E13" s="2">
        <v>7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1</v>
      </c>
      <c r="O13" s="2">
        <v>7</v>
      </c>
      <c r="P13" s="2">
        <v>4</v>
      </c>
      <c r="Q13" s="2">
        <v>7</v>
      </c>
      <c r="R13" s="2">
        <v>4</v>
      </c>
      <c r="S13" s="2">
        <v>0</v>
      </c>
      <c r="T13" s="2">
        <v>3</v>
      </c>
    </row>
    <row r="14" spans="1:20" x14ac:dyDescent="0.25">
      <c r="A14" s="37"/>
      <c r="B14" s="3" t="s">
        <v>32</v>
      </c>
      <c r="C14" s="2">
        <v>1</v>
      </c>
      <c r="D14" s="2">
        <v>4</v>
      </c>
      <c r="E14" s="2">
        <v>1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1</v>
      </c>
      <c r="P14" s="2">
        <v>4</v>
      </c>
      <c r="Q14" s="2">
        <v>1</v>
      </c>
      <c r="R14" s="2">
        <v>4</v>
      </c>
      <c r="S14" s="2">
        <v>0</v>
      </c>
      <c r="T14" s="2">
        <v>0</v>
      </c>
    </row>
    <row r="15" spans="1:20" x14ac:dyDescent="0.25">
      <c r="A15" s="37" t="s">
        <v>14</v>
      </c>
      <c r="B15" s="3" t="s">
        <v>26</v>
      </c>
      <c r="C15" s="2">
        <v>51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3</v>
      </c>
      <c r="M15" s="2">
        <v>51</v>
      </c>
      <c r="N15" s="2">
        <v>76</v>
      </c>
      <c r="O15" s="2">
        <v>51</v>
      </c>
      <c r="P15" s="2">
        <v>76</v>
      </c>
      <c r="Q15" s="2">
        <v>51</v>
      </c>
      <c r="R15" s="2">
        <v>76</v>
      </c>
      <c r="S15" s="2">
        <v>0</v>
      </c>
      <c r="T15" s="2">
        <v>78</v>
      </c>
    </row>
    <row r="16" spans="1:20" x14ac:dyDescent="0.25">
      <c r="A16" s="37"/>
      <c r="B16" s="3" t="s">
        <v>32</v>
      </c>
      <c r="C16" s="2">
        <v>9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9</v>
      </c>
      <c r="J16" s="22">
        <v>0</v>
      </c>
      <c r="K16" s="2">
        <v>0</v>
      </c>
      <c r="L16" s="2">
        <v>2</v>
      </c>
      <c r="M16" s="2">
        <v>9</v>
      </c>
      <c r="N16" s="2">
        <v>13</v>
      </c>
      <c r="O16" s="2">
        <v>9</v>
      </c>
      <c r="P16" s="2">
        <v>13</v>
      </c>
      <c r="Q16" s="2">
        <v>9</v>
      </c>
      <c r="R16" s="2">
        <v>13</v>
      </c>
      <c r="S16" s="2">
        <v>0</v>
      </c>
      <c r="T16" s="2">
        <v>14</v>
      </c>
    </row>
    <row r="17" spans="1:20" x14ac:dyDescent="0.25">
      <c r="A17" s="37" t="s">
        <v>15</v>
      </c>
      <c r="B17" s="3" t="s">
        <v>26</v>
      </c>
      <c r="C17" s="2">
        <v>10</v>
      </c>
      <c r="D17" s="2">
        <v>2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3</v>
      </c>
      <c r="M17" s="2">
        <v>10</v>
      </c>
      <c r="N17" s="2">
        <v>10</v>
      </c>
      <c r="O17" s="2">
        <v>10</v>
      </c>
      <c r="P17" s="2">
        <v>10</v>
      </c>
      <c r="Q17" s="2">
        <v>10</v>
      </c>
      <c r="R17" s="2">
        <v>1</v>
      </c>
      <c r="S17" s="2">
        <v>0</v>
      </c>
      <c r="T17" s="2">
        <v>13</v>
      </c>
    </row>
    <row r="18" spans="1:20" x14ac:dyDescent="0.25">
      <c r="A18" s="37"/>
      <c r="B18" s="3" t="s">
        <v>32</v>
      </c>
      <c r="C18" s="2">
        <v>10</v>
      </c>
      <c r="D18" s="2">
        <v>2</v>
      </c>
      <c r="E18" s="2">
        <v>0</v>
      </c>
      <c r="F18" s="2">
        <v>0</v>
      </c>
      <c r="G18" s="2">
        <v>0</v>
      </c>
      <c r="H18" s="2">
        <v>0</v>
      </c>
      <c r="I18" s="2">
        <v>10</v>
      </c>
      <c r="J18" s="22">
        <v>0</v>
      </c>
      <c r="K18" s="2">
        <v>0</v>
      </c>
      <c r="L18" s="2">
        <v>3</v>
      </c>
      <c r="M18" s="2">
        <v>10</v>
      </c>
      <c r="N18" s="2">
        <v>10</v>
      </c>
      <c r="O18" s="2">
        <v>10</v>
      </c>
      <c r="P18" s="2">
        <v>10</v>
      </c>
      <c r="Q18" s="2">
        <v>10</v>
      </c>
      <c r="R18" s="2">
        <v>1</v>
      </c>
      <c r="S18" s="2">
        <v>0</v>
      </c>
      <c r="T18" s="2">
        <v>13</v>
      </c>
    </row>
    <row r="19" spans="1:20" x14ac:dyDescent="0.25">
      <c r="A19" s="37" t="s">
        <v>19</v>
      </c>
      <c r="B19" s="3" t="s">
        <v>26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10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9</v>
      </c>
      <c r="T19" s="2">
        <v>10</v>
      </c>
    </row>
    <row r="20" spans="1:20" x14ac:dyDescent="0.25">
      <c r="A20" s="37"/>
      <c r="B20" s="3" t="s">
        <v>32</v>
      </c>
      <c r="C20" s="2">
        <v>0</v>
      </c>
      <c r="D20" s="2">
        <v>0</v>
      </c>
      <c r="E20" s="2">
        <v>0</v>
      </c>
      <c r="F20" s="2">
        <v>0</v>
      </c>
      <c r="G20" s="2">
        <v>9</v>
      </c>
      <c r="H20" s="2">
        <v>10</v>
      </c>
      <c r="I20" s="2">
        <v>9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9</v>
      </c>
      <c r="T20" s="2">
        <v>10</v>
      </c>
    </row>
    <row r="21" spans="1:20" x14ac:dyDescent="0.25">
      <c r="A21" s="37" t="s">
        <v>20</v>
      </c>
      <c r="B21" s="3" t="s">
        <v>26</v>
      </c>
      <c r="C21" s="2">
        <v>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1</v>
      </c>
      <c r="P21" s="2">
        <v>0</v>
      </c>
      <c r="Q21" s="2">
        <v>1</v>
      </c>
      <c r="R21" s="2">
        <v>0</v>
      </c>
      <c r="S21" s="2">
        <v>0</v>
      </c>
      <c r="T21" s="2">
        <v>0</v>
      </c>
    </row>
    <row r="22" spans="1:20" x14ac:dyDescent="0.25">
      <c r="A22" s="37"/>
      <c r="B22" s="3" t="s">
        <v>32</v>
      </c>
      <c r="C22" s="2">
        <v>1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1</v>
      </c>
      <c r="J22" s="2">
        <v>0</v>
      </c>
      <c r="K22" s="2">
        <v>1</v>
      </c>
      <c r="L22" s="2">
        <v>0</v>
      </c>
      <c r="M22" s="2">
        <v>0</v>
      </c>
      <c r="N22" s="2">
        <v>0</v>
      </c>
      <c r="O22" s="2">
        <v>1</v>
      </c>
      <c r="P22" s="2">
        <v>0</v>
      </c>
      <c r="Q22" s="2">
        <v>1</v>
      </c>
      <c r="R22" s="2">
        <v>0</v>
      </c>
      <c r="S22" s="2">
        <v>0</v>
      </c>
      <c r="T22" s="2">
        <v>0</v>
      </c>
    </row>
    <row r="23" spans="1:20" x14ac:dyDescent="0.25">
      <c r="A23" s="37" t="s">
        <v>21</v>
      </c>
      <c r="B23" s="3" t="s">
        <v>26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2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1</v>
      </c>
      <c r="T23" s="2">
        <v>2</v>
      </c>
    </row>
    <row r="24" spans="1:20" x14ac:dyDescent="0.25">
      <c r="A24" s="37"/>
      <c r="B24" s="3" t="s">
        <v>32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1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1</v>
      </c>
    </row>
    <row r="25" spans="1:20" x14ac:dyDescent="0.25">
      <c r="A25" s="37" t="s">
        <v>70</v>
      </c>
      <c r="B25" s="3" t="s">
        <v>26</v>
      </c>
      <c r="C25" s="2">
        <v>4</v>
      </c>
      <c r="D25" s="2">
        <v>2</v>
      </c>
      <c r="E25" s="11">
        <v>4</v>
      </c>
      <c r="F25" s="11">
        <v>2</v>
      </c>
      <c r="G25" s="2">
        <v>0</v>
      </c>
      <c r="H25" s="2">
        <v>2</v>
      </c>
      <c r="I25" s="2">
        <v>0</v>
      </c>
      <c r="J25" s="2">
        <v>2</v>
      </c>
      <c r="K25" s="21">
        <v>0</v>
      </c>
      <c r="L25" s="11">
        <v>12</v>
      </c>
      <c r="M25" s="2">
        <v>1</v>
      </c>
      <c r="N25" s="2">
        <v>2</v>
      </c>
      <c r="O25" s="2">
        <v>2</v>
      </c>
      <c r="P25" s="2">
        <v>2</v>
      </c>
      <c r="Q25" s="2">
        <v>4</v>
      </c>
      <c r="R25" s="2">
        <v>2</v>
      </c>
      <c r="S25" s="2">
        <v>1</v>
      </c>
      <c r="T25" s="2">
        <v>9</v>
      </c>
    </row>
    <row r="26" spans="1:20" x14ac:dyDescent="0.25">
      <c r="A26" s="37"/>
      <c r="B26" s="3" t="s">
        <v>32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</row>
    <row r="27" spans="1:20" x14ac:dyDescent="0.25">
      <c r="A27" s="37" t="s">
        <v>71</v>
      </c>
      <c r="B27" s="3" t="s">
        <v>26</v>
      </c>
      <c r="C27" s="2">
        <v>9</v>
      </c>
      <c r="D27" s="2">
        <v>1</v>
      </c>
      <c r="E27" s="2">
        <v>9</v>
      </c>
      <c r="F27" s="2">
        <v>1</v>
      </c>
      <c r="G27" s="2">
        <v>0</v>
      </c>
      <c r="H27" s="2">
        <v>0</v>
      </c>
      <c r="I27" s="2">
        <v>0</v>
      </c>
      <c r="J27" s="2">
        <v>7</v>
      </c>
      <c r="K27" s="2">
        <v>0</v>
      </c>
      <c r="L27" s="2">
        <v>6</v>
      </c>
      <c r="M27" s="2">
        <v>1</v>
      </c>
      <c r="N27" s="2">
        <v>3</v>
      </c>
      <c r="O27" s="2">
        <v>1</v>
      </c>
      <c r="P27" s="2">
        <v>2</v>
      </c>
      <c r="Q27" s="2">
        <v>5</v>
      </c>
      <c r="R27" s="2">
        <v>3</v>
      </c>
      <c r="S27" s="2">
        <v>2</v>
      </c>
      <c r="T27" s="2">
        <v>20</v>
      </c>
    </row>
    <row r="28" spans="1:20" x14ac:dyDescent="0.25">
      <c r="A28" s="37"/>
      <c r="B28" s="3" t="s">
        <v>32</v>
      </c>
      <c r="C28" s="2">
        <v>5</v>
      </c>
      <c r="D28" s="2">
        <v>1</v>
      </c>
      <c r="E28" s="2">
        <v>5</v>
      </c>
      <c r="F28" s="2">
        <v>0</v>
      </c>
      <c r="G28" s="2">
        <v>0</v>
      </c>
      <c r="H28" s="2">
        <v>0</v>
      </c>
      <c r="I28" s="2">
        <v>5</v>
      </c>
      <c r="J28" s="2">
        <v>5</v>
      </c>
      <c r="K28" s="2">
        <v>5</v>
      </c>
      <c r="L28" s="2">
        <v>6</v>
      </c>
      <c r="M28" s="2">
        <v>0</v>
      </c>
      <c r="N28" s="2">
        <v>1</v>
      </c>
      <c r="O28" s="2">
        <v>0</v>
      </c>
      <c r="P28" s="2">
        <v>2</v>
      </c>
      <c r="Q28" s="2">
        <v>3</v>
      </c>
      <c r="R28" s="2">
        <v>1</v>
      </c>
      <c r="S28" s="2">
        <v>0</v>
      </c>
      <c r="T28" s="2">
        <v>15</v>
      </c>
    </row>
    <row r="30" spans="1:20" x14ac:dyDescent="0.25">
      <c r="A30" s="1" t="s">
        <v>72</v>
      </c>
      <c r="K30" s="11">
        <v>250</v>
      </c>
      <c r="L30" s="11">
        <v>275</v>
      </c>
    </row>
    <row r="31" spans="1:20" x14ac:dyDescent="0.25">
      <c r="A31" s="1"/>
    </row>
    <row r="32" spans="1:20" x14ac:dyDescent="0.25">
      <c r="A32" s="1"/>
    </row>
    <row r="33" spans="1:1" x14ac:dyDescent="0.25">
      <c r="A33" s="1"/>
    </row>
  </sheetData>
  <mergeCells count="22">
    <mergeCell ref="A23:A24"/>
    <mergeCell ref="A25:A26"/>
    <mergeCell ref="A27:A28"/>
    <mergeCell ref="A3:B4"/>
    <mergeCell ref="A11:A12"/>
    <mergeCell ref="A13:A14"/>
    <mergeCell ref="A15:A16"/>
    <mergeCell ref="A17:A18"/>
    <mergeCell ref="A19:A20"/>
    <mergeCell ref="A21:A22"/>
    <mergeCell ref="A9:A10"/>
    <mergeCell ref="O3:P3"/>
    <mergeCell ref="Q3:R3"/>
    <mergeCell ref="S3:T3"/>
    <mergeCell ref="A5:A6"/>
    <mergeCell ref="A7:A8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FEA958788CAA43854939C8D9700344" ma:contentTypeVersion="4" ma:contentTypeDescription="Create a new document." ma:contentTypeScope="" ma:versionID="9c4e01d733e19e2cb97d7b03c26531c2">
  <xsd:schema xmlns:xsd="http://www.w3.org/2001/XMLSchema" xmlns:xs="http://www.w3.org/2001/XMLSchema" xmlns:p="http://schemas.microsoft.com/office/2006/metadata/properties" xmlns:ns2="362caa75-196a-4e38-861a-5b8d77e98c80" xmlns:ns3="8ba54e1a-0a9f-447f-97ff-4d5efa6d1154" targetNamespace="http://schemas.microsoft.com/office/2006/metadata/properties" ma:root="true" ma:fieldsID="b657a9aaf7bb32e11a79ec1c059eb810" ns2:_="" ns3:_="">
    <xsd:import namespace="362caa75-196a-4e38-861a-5b8d77e98c80"/>
    <xsd:import namespace="8ba54e1a-0a9f-447f-97ff-4d5efa6d115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caa75-196a-4e38-861a-5b8d77e98c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54e1a-0a9f-447f-97ff-4d5efa6d11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D6C4EB-9CB4-4F33-B4E1-B3579A43B653}">
  <ds:schemaRefs>
    <ds:schemaRef ds:uri="http://schemas.microsoft.com/office/2006/metadata/properties"/>
    <ds:schemaRef ds:uri="http://schemas.microsoft.com/office/2006/documentManagement/types"/>
    <ds:schemaRef ds:uri="362caa75-196a-4e38-861a-5b8d77e98c8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ba54e1a-0a9f-447f-97ff-4d5efa6d1154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8D757EB-C353-4407-8E8E-6A76099C31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C29FAA-E911-4ED6-BC41-B336B6E8E5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2caa75-196a-4e38-861a-5b8d77e98c80"/>
    <ds:schemaRef ds:uri="8ba54e1a-0a9f-447f-97ff-4d5efa6d11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Funds Flow Summary</vt:lpstr>
      <vt:lpstr>Funds Flow - Partner Detail</vt:lpstr>
      <vt:lpstr>2nd Tier Funds Flow</vt:lpstr>
      <vt:lpstr>Partner Engagement</vt:lpstr>
      <vt:lpstr>'2nd Tier Funds Flow'!Print_Area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 III, Joseph</dc:creator>
  <cp:keywords/>
  <dc:description/>
  <cp:lastModifiedBy>Kim Fraim</cp:lastModifiedBy>
  <cp:revision/>
  <dcterms:created xsi:type="dcterms:W3CDTF">2017-03-24T14:24:06Z</dcterms:created>
  <dcterms:modified xsi:type="dcterms:W3CDTF">2018-05-21T19:33:40Z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0x010100D6FEA958788CAA43854939C8D9700344</vt:lpwstr>
  </property>
</Properties>
</file>