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R:\health_care\medicaid\redesign\dsrip\quarterly_rpts\funds_flow\y3-q2\"/>
    </mc:Choice>
  </mc:AlternateContent>
  <bookViews>
    <workbookView xWindow="0" yWindow="0" windowWidth="19200" windowHeight="6600" tabRatio="676"/>
  </bookViews>
  <sheets>
    <sheet name="Funds Flow Summary" sheetId="1" r:id="rId1"/>
    <sheet name="Funds Flow - Partner Detail" sheetId="2" r:id="rId2"/>
    <sheet name="2nd Tier Funds Flow" sheetId="18" r:id="rId3"/>
    <sheet name="Partner Engagement" sheetId="3" r:id="rId4"/>
  </sheets>
  <externalReferences>
    <externalReference r:id="rId5"/>
  </externalReferences>
  <definedNames>
    <definedName name="_xlnm.Print_Area" localSheetId="2">'2nd Tier Funds Flow'!$A$1:$J$300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H34" i="2" l="1"/>
  <c r="H403" i="2"/>
  <c r="H309" i="2"/>
  <c r="H308" i="2"/>
  <c r="H374" i="2"/>
  <c r="D390" i="2" l="1"/>
  <c r="C390" i="2"/>
  <c r="D389" i="2"/>
  <c r="C389" i="2"/>
  <c r="H373" i="2"/>
  <c r="H372" i="2"/>
  <c r="H371" i="2"/>
  <c r="H370" i="2"/>
  <c r="H369" i="2"/>
  <c r="H368" i="2"/>
  <c r="F148" i="2"/>
  <c r="H362" i="2"/>
  <c r="H363" i="2"/>
  <c r="H364" i="2"/>
  <c r="H365" i="2"/>
  <c r="H366" i="2"/>
  <c r="H367" i="2"/>
  <c r="H397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5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4" i="2"/>
  <c r="H85" i="2"/>
  <c r="H86" i="2"/>
  <c r="H87" i="2"/>
  <c r="H88" i="2"/>
  <c r="H92" i="2"/>
  <c r="H93" i="2"/>
  <c r="H94" i="2"/>
  <c r="H95" i="2"/>
  <c r="H96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5" i="2"/>
  <c r="H246" i="2"/>
  <c r="H247" i="2"/>
  <c r="H248" i="2"/>
  <c r="H249" i="2"/>
  <c r="H253" i="2"/>
  <c r="H254" i="2"/>
  <c r="H255" i="2"/>
  <c r="H256" i="2"/>
  <c r="H257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41" i="2"/>
  <c r="H342" i="2"/>
  <c r="H343" i="2"/>
  <c r="H344" i="2"/>
  <c r="H345" i="2"/>
  <c r="H346" i="2"/>
  <c r="H347" i="2"/>
  <c r="H348" i="2"/>
  <c r="H349" i="2"/>
  <c r="H353" i="2"/>
  <c r="H354" i="2"/>
  <c r="H355" i="2"/>
  <c r="H356" i="2"/>
  <c r="H357" i="2"/>
  <c r="H358" i="2"/>
  <c r="G37" i="2"/>
  <c r="D5" i="1" s="1"/>
  <c r="E149" i="2"/>
  <c r="G411" i="2"/>
  <c r="D22" i="1" s="1"/>
  <c r="H404" i="2"/>
  <c r="H405" i="2"/>
  <c r="H411" i="2" s="1"/>
  <c r="H406" i="2"/>
  <c r="H407" i="2"/>
  <c r="H408" i="2"/>
  <c r="H409" i="2"/>
  <c r="F411" i="2"/>
  <c r="C22" i="1" s="1"/>
  <c r="G402" i="2"/>
  <c r="D21" i="1" s="1"/>
  <c r="C397" i="2"/>
  <c r="C398" i="2"/>
  <c r="C399" i="2"/>
  <c r="C400" i="2"/>
  <c r="H5" i="2"/>
  <c r="H38" i="2"/>
  <c r="H39" i="2"/>
  <c r="H40" i="2"/>
  <c r="H83" i="2"/>
  <c r="H91" i="2"/>
  <c r="H149" i="2"/>
  <c r="H244" i="2"/>
  <c r="H252" i="2"/>
  <c r="H260" i="2"/>
  <c r="H312" i="2"/>
  <c r="H337" i="2"/>
  <c r="H340" i="2"/>
  <c r="H351" i="2" s="1"/>
  <c r="H352" i="2"/>
  <c r="H361" i="2"/>
  <c r="H377" i="2"/>
  <c r="H378" i="2"/>
  <c r="H379" i="2"/>
  <c r="H380" i="2"/>
  <c r="H381" i="2"/>
  <c r="H382" i="2"/>
  <c r="H385" i="2"/>
  <c r="H398" i="2"/>
  <c r="H399" i="2"/>
  <c r="H400" i="2"/>
  <c r="H412" i="2"/>
  <c r="H413" i="2"/>
  <c r="H414" i="2"/>
  <c r="H415" i="2"/>
  <c r="H416" i="2"/>
  <c r="H417" i="2"/>
  <c r="G419" i="2"/>
  <c r="D23" i="1" s="1"/>
  <c r="H23" i="1" s="1"/>
  <c r="G384" i="2"/>
  <c r="D20" i="1" s="1"/>
  <c r="H20" i="1" s="1"/>
  <c r="G376" i="2"/>
  <c r="D18" i="1" s="1"/>
  <c r="G360" i="2"/>
  <c r="D17" i="1" s="1"/>
  <c r="G351" i="2"/>
  <c r="D16" i="1" s="1"/>
  <c r="G339" i="2"/>
  <c r="D15" i="1"/>
  <c r="G311" i="2"/>
  <c r="D14" i="1" s="1"/>
  <c r="G259" i="2"/>
  <c r="D13" i="1" s="1"/>
  <c r="G251" i="2"/>
  <c r="D12" i="1" s="1"/>
  <c r="G243" i="2"/>
  <c r="D11" i="1" s="1"/>
  <c r="G205" i="2"/>
  <c r="D10" i="1" s="1"/>
  <c r="G148" i="2"/>
  <c r="D9" i="1" s="1"/>
  <c r="G98" i="2"/>
  <c r="D8" i="1" s="1"/>
  <c r="G90" i="2"/>
  <c r="D7" i="1" s="1"/>
  <c r="G82" i="2"/>
  <c r="D6" i="1" s="1"/>
  <c r="F419" i="2"/>
  <c r="C23" i="1" s="1"/>
  <c r="F402" i="2"/>
  <c r="C21" i="1" s="1"/>
  <c r="F384" i="2"/>
  <c r="C20" i="1" s="1"/>
  <c r="G20" i="1" s="1"/>
  <c r="F376" i="2"/>
  <c r="C18" i="1" s="1"/>
  <c r="F360" i="2"/>
  <c r="C17" i="1"/>
  <c r="F351" i="2"/>
  <c r="C16" i="1" s="1"/>
  <c r="F339" i="2"/>
  <c r="C15" i="1" s="1"/>
  <c r="F311" i="2"/>
  <c r="C14" i="1" s="1"/>
  <c r="E14" i="1" s="1"/>
  <c r="F259" i="2"/>
  <c r="C13" i="1" s="1"/>
  <c r="F251" i="2"/>
  <c r="C12" i="1" s="1"/>
  <c r="F243" i="2"/>
  <c r="C11" i="1" s="1"/>
  <c r="F205" i="2"/>
  <c r="C10" i="1" s="1"/>
  <c r="C9" i="1"/>
  <c r="F98" i="2"/>
  <c r="C8" i="1" s="1"/>
  <c r="F90" i="2"/>
  <c r="C7" i="1" s="1"/>
  <c r="F82" i="2"/>
  <c r="C6" i="1" s="1"/>
  <c r="F37" i="2"/>
  <c r="C5" i="1" s="1"/>
  <c r="D400" i="2"/>
  <c r="D399" i="2"/>
  <c r="D398" i="2"/>
  <c r="D397" i="2"/>
  <c r="E6" i="1" l="1"/>
  <c r="H376" i="2"/>
  <c r="H205" i="2"/>
  <c r="E9" i="1"/>
  <c r="H360" i="2"/>
  <c r="H98" i="2"/>
  <c r="E11" i="1"/>
  <c r="H339" i="2"/>
  <c r="E12" i="1"/>
  <c r="H419" i="2"/>
  <c r="H402" i="2"/>
  <c r="H384" i="2"/>
  <c r="H82" i="2"/>
  <c r="E7" i="1"/>
  <c r="E13" i="1"/>
  <c r="E16" i="1"/>
  <c r="E23" i="1"/>
  <c r="I23" i="1" s="1"/>
  <c r="G23" i="1"/>
  <c r="E8" i="1"/>
  <c r="E17" i="1"/>
  <c r="H148" i="2"/>
  <c r="H259" i="2"/>
  <c r="H37" i="2"/>
  <c r="E20" i="1"/>
  <c r="I20" i="1" s="1"/>
  <c r="H251" i="2"/>
  <c r="H243" i="2"/>
  <c r="H90" i="2"/>
  <c r="E10" i="1"/>
  <c r="E15" i="1"/>
  <c r="H311" i="2"/>
  <c r="E5" i="1"/>
  <c r="E22" i="1"/>
  <c r="D24" i="1"/>
  <c r="C24" i="1"/>
  <c r="G7" i="1" s="1"/>
  <c r="E21" i="1"/>
  <c r="E18" i="1"/>
  <c r="G14" i="1" l="1"/>
  <c r="G19" i="1"/>
  <c r="H21" i="1"/>
  <c r="H19" i="1"/>
  <c r="H16" i="1"/>
  <c r="H18" i="1"/>
  <c r="H8" i="1"/>
  <c r="H12" i="1"/>
  <c r="H9" i="1"/>
  <c r="H15" i="1"/>
  <c r="H6" i="1"/>
  <c r="H7" i="1"/>
  <c r="G13" i="1"/>
  <c r="H14" i="1"/>
  <c r="H17" i="1"/>
  <c r="H5" i="1"/>
  <c r="H11" i="1"/>
  <c r="G11" i="1"/>
  <c r="G6" i="1"/>
  <c r="H10" i="1"/>
  <c r="H13" i="1"/>
  <c r="G17" i="1"/>
  <c r="H22" i="1"/>
  <c r="G22" i="1"/>
  <c r="G12" i="1"/>
  <c r="G15" i="1"/>
  <c r="G10" i="1"/>
  <c r="G16" i="1"/>
  <c r="G5" i="1"/>
  <c r="G18" i="1"/>
  <c r="G8" i="1"/>
  <c r="G21" i="1"/>
  <c r="G9" i="1"/>
  <c r="E24" i="1"/>
  <c r="I22" i="1" l="1"/>
  <c r="I19" i="1"/>
  <c r="H24" i="1"/>
  <c r="G24" i="1"/>
  <c r="I15" i="1"/>
  <c r="I11" i="1"/>
  <c r="I7" i="1"/>
  <c r="I5" i="1"/>
  <c r="I21" i="1"/>
  <c r="I16" i="1"/>
  <c r="I14" i="1"/>
  <c r="I10" i="1"/>
  <c r="I8" i="1"/>
  <c r="I17" i="1"/>
  <c r="I13" i="1"/>
  <c r="I9" i="1"/>
  <c r="I12" i="1"/>
  <c r="I6" i="1"/>
  <c r="I18" i="1"/>
  <c r="I24" i="1" l="1"/>
</calcChain>
</file>

<file path=xl/sharedStrings.xml><?xml version="1.0" encoding="utf-8"?>
<sst xmlns="http://schemas.openxmlformats.org/spreadsheetml/2006/main" count="1214" uniqueCount="221">
  <si>
    <t>Funds Flow - Waiver Dollars</t>
  </si>
  <si>
    <t>Funds Flow - Non-Waiver Dollars</t>
  </si>
  <si>
    <t>Funds Flow - All Dollars</t>
  </si>
  <si>
    <t>Partner Type</t>
  </si>
  <si>
    <t>Practitioner - Primary Care</t>
  </si>
  <si>
    <t>Practitioner - Non-Primary Care</t>
  </si>
  <si>
    <t>Hospital - Inpatient/ED</t>
  </si>
  <si>
    <t>Hospital - Ambulatory</t>
  </si>
  <si>
    <t>Partner Category</t>
  </si>
  <si>
    <t>Clinic</t>
  </si>
  <si>
    <t>Mental Health</t>
  </si>
  <si>
    <t>Substance Abuse</t>
  </si>
  <si>
    <t>Case Management</t>
  </si>
  <si>
    <t>Health Home</t>
  </si>
  <si>
    <t>Community Based Organization (Tier 1)</t>
  </si>
  <si>
    <t>Nursing Home</t>
  </si>
  <si>
    <t>Pharmacy</t>
  </si>
  <si>
    <t>Hospice</t>
  </si>
  <si>
    <t>Home Care</t>
  </si>
  <si>
    <t>Other (Define)</t>
  </si>
  <si>
    <t>Total</t>
  </si>
  <si>
    <t>PPS PMO</t>
  </si>
  <si>
    <t>% of Funds Flow - Waiver Dollars</t>
  </si>
  <si>
    <t>% of Funds Flow - Non-Waiver Dollars</t>
  </si>
  <si>
    <t>% of Funds Flow - All Dollars</t>
  </si>
  <si>
    <t>NPI</t>
  </si>
  <si>
    <t>Safety Net</t>
  </si>
  <si>
    <t>State Assigned Category</t>
  </si>
  <si>
    <t>Committed</t>
  </si>
  <si>
    <t>Engaged</t>
  </si>
  <si>
    <t>Hospital</t>
  </si>
  <si>
    <t>Case Management / Health Home</t>
  </si>
  <si>
    <t>Community Based Organizations</t>
  </si>
  <si>
    <t>All Other</t>
  </si>
  <si>
    <t>PPS Funds Flow - Partner Level Detail</t>
  </si>
  <si>
    <t>MMIS ID</t>
  </si>
  <si>
    <t>Practitioner - Non-Primary Care Provider (PCP)</t>
  </si>
  <si>
    <t>No</t>
  </si>
  <si>
    <t>All Other:: Practitioner - Non-Primary Care Provider (PCP)</t>
  </si>
  <si>
    <t>All Other:: Practitioner - Primary Care Provider (PCP)</t>
  </si>
  <si>
    <t>Yes</t>
  </si>
  <si>
    <t>Uncategorized</t>
  </si>
  <si>
    <t>All Other:: Mental Health</t>
  </si>
  <si>
    <t>Mental Health:: Practitioner - Non-Primary Care Provider (PCP)</t>
  </si>
  <si>
    <t>All Other:: Nursing Home</t>
  </si>
  <si>
    <t>All Other:: Clinic</t>
  </si>
  <si>
    <t>All Other:: Substance Abuse</t>
  </si>
  <si>
    <t>All Other:: Mental Health:: Practitioner - Non-Primary Care Provider (PCP)</t>
  </si>
  <si>
    <t>All Other:: Mental Health:: Substance Abuse</t>
  </si>
  <si>
    <t>PPS Partner Engagement by Project</t>
  </si>
  <si>
    <t>All Other:: Clinic:: Substance Abuse</t>
  </si>
  <si>
    <t>All Other:: Case Management / Health Home:: Clinic</t>
  </si>
  <si>
    <t>All Other:: Case Management / Health Home:: Mental Health:: Substance Abuse</t>
  </si>
  <si>
    <t>STATE OF NEW YORK COMPTROLLERS OFFICE</t>
  </si>
  <si>
    <t>All Other:: Clinic:: Mental Health</t>
  </si>
  <si>
    <t>BRIDGE BACK TO LIFE CENTER, INC.</t>
  </si>
  <si>
    <t>All Other:: Case Management / Health Home:: Substance Abuse</t>
  </si>
  <si>
    <t>OUTREACH DEVELOPMENT CORPORATION</t>
  </si>
  <si>
    <t>ST MARY'S HOSPITAL FOR CHILDREN</t>
  </si>
  <si>
    <t>Non-PPS Network</t>
  </si>
  <si>
    <t>BGR SERVICES INC.</t>
  </si>
  <si>
    <t>WARTBURG RECEIVER, LLC</t>
  </si>
  <si>
    <t>ARMS ACRES INC</t>
  </si>
  <si>
    <t>All Other:: Clinic:: Mental Health:: Substance Abuse</t>
  </si>
  <si>
    <t>GOODWILL INDUSTRIES OF GREATER NEW YORK AND NORTHERN NEW JERSEY, INC.</t>
  </si>
  <si>
    <t>GOD'S LOVE WE DELIVER, INC.</t>
  </si>
  <si>
    <t>ALPINE HOME HEALTH CARE LLC</t>
  </si>
  <si>
    <t>KUKAR ATUL DR.</t>
  </si>
  <si>
    <t>BORO PARK OPERATING CO LLC</t>
  </si>
  <si>
    <t>HOLLIS OPERATING CO LLC</t>
  </si>
  <si>
    <t>PROSPECT PARK OPERATING, LLC</t>
  </si>
  <si>
    <t>QUEENS COORDINATED CARE PARTNERS</t>
  </si>
  <si>
    <t>CALVARY HOSPITAL INC</t>
  </si>
  <si>
    <t>All Other:: Clinic:: Hospice:: Hospital</t>
  </si>
  <si>
    <t>LONG ISLAND CONSULTATION CENTER, INC.</t>
  </si>
  <si>
    <t>COMUNILIFE, INC.</t>
  </si>
  <si>
    <t>DOJ OPERATIONS ASSOCIATES, LLC</t>
  </si>
  <si>
    <t>PIONEER HOMECARE INC.</t>
  </si>
  <si>
    <t>VISITING NURSE SERVICE OF NEW YORK HOME CARE II</t>
  </si>
  <si>
    <t>EXPONENTS</t>
  </si>
  <si>
    <t>ST LUKES ROOSEVELT HOSPITAL CENTER</t>
  </si>
  <si>
    <t>All Other:: Case Management / Health Home:: Clinic:: Hospital:: Mental Health:: Pharmacy:: Substance Abuse</t>
  </si>
  <si>
    <t>BUENA VIDA CORPORATION</t>
  </si>
  <si>
    <t>MENTAL HEALTH PROVIDERS OF WESTERN QUEENS, INC.</t>
  </si>
  <si>
    <t>REALIZATION CENTER, INC.</t>
  </si>
  <si>
    <t>FOREST VIEW NURSING HOME, INC.</t>
  </si>
  <si>
    <t>Case Management / Health Home:: Mental Health</t>
  </si>
  <si>
    <t>ST.CHRISTOPHER'S INN</t>
  </si>
  <si>
    <t>BOGDANOV ASSEN</t>
  </si>
  <si>
    <t>COMMUNITY HEALTHCARE NETWORK, INC</t>
  </si>
  <si>
    <t>SENIORCARE EMERGENCY MEDICAL SERVICES INC.</t>
  </si>
  <si>
    <t>COMMUNITY CARE MANAGEMENT PARTNERS LLC (CCMP)</t>
  </si>
  <si>
    <t>AMAZING HOME CARE SERVICES LLC</t>
  </si>
  <si>
    <t>TERENCE CARDINAL COOKE HEALTH CARE CENTER</t>
  </si>
  <si>
    <t>APICHA COMMUNITY HEALTH CENTER</t>
  </si>
  <si>
    <t>PIRES WARREN MR.</t>
  </si>
  <si>
    <t>THE DENNELISSE CORPORATION</t>
  </si>
  <si>
    <t>MZL HOME CARE AGENCY</t>
  </si>
  <si>
    <t>NATIONAL ASSOCIATION ON DRUG ABUSE PROBLEMS, INC.</t>
  </si>
  <si>
    <t>GAY MEN'S HEALTH CRISIS, INC.</t>
  </si>
  <si>
    <t>CONCERN FOR INDEPENDENT LIVING, INC.</t>
  </si>
  <si>
    <t>EAC INC</t>
  </si>
  <si>
    <t>DOMINICAN SISTERS FAMILY LTHH</t>
  </si>
  <si>
    <t>LOWER EASTSIDE SERVICE CENTER, INC.</t>
  </si>
  <si>
    <t>BAILEY HOUSE INC</t>
  </si>
  <si>
    <t>CENTER FOR ALTERNATIVE SENTENCING AND EMPLOYMENT SERVICES</t>
  </si>
  <si>
    <t>HOPE CENTER OPERATIONS LLC</t>
  </si>
  <si>
    <t>GREENWICH HOUSE INC</t>
  </si>
  <si>
    <t>GREENHOPE SERVICES FOR WOMEN, INC.</t>
  </si>
  <si>
    <t>COMMUNITY HEALTH PROJECT INC</t>
  </si>
  <si>
    <t>THE MENTAL HEALTH ASSOCIATION OF NEW YORK CITY, INC.</t>
  </si>
  <si>
    <t>AMERICAN DENTAL OFFICES, P.L.L.C.</t>
  </si>
  <si>
    <t>PREMIER HOME HEALTH CARE SERVICES INC</t>
  </si>
  <si>
    <t>QUICKMED MEDICAL P.C.</t>
  </si>
  <si>
    <t>JEWISH BOARD OF FAMILY &amp; CHILDRENS SERVICES INC</t>
  </si>
  <si>
    <t>THE JEWISH HOME &amp; HOSPITAL FOR AGED</t>
  </si>
  <si>
    <t>SAMANIEGO ROBERT</t>
  </si>
  <si>
    <t>58TH STREET PHARMACY INC</t>
  </si>
  <si>
    <t>JJ COLUMBUS DRUG CO INC</t>
  </si>
  <si>
    <t>AIDS SERVICE CENTER OF LOWER MANHATTAN, INC</t>
  </si>
  <si>
    <t>WILLIAM F RYAN COMMUNITY HEALTH CENTER INC</t>
  </si>
  <si>
    <t>WEST MIDTOWN MANAGEMENT GROUP INC</t>
  </si>
  <si>
    <t>UNIVERSITY SETTLEMENT SOCIETY OF NEW YORK</t>
  </si>
  <si>
    <t>MADISON AVENUE PHARMACY INC</t>
  </si>
  <si>
    <t>LERIN DRUG CO, INC</t>
  </si>
  <si>
    <t>FEINGOLD LEONARD DR.</t>
  </si>
  <si>
    <t>PLOKAMAKIS MICHAEL DR.</t>
  </si>
  <si>
    <t>BETANCES HEALTH CENTER</t>
  </si>
  <si>
    <t>BOWERY RESIDENTS' COMMITTEE, INC.</t>
  </si>
  <si>
    <t>SENOSIAIN JAVIER DR.</t>
  </si>
  <si>
    <t>THE ASSOCIATION FOR REABILITATIVE CASE MANAGEMENT AND HOUSING</t>
  </si>
  <si>
    <t>NEW ALTERNATIVES FOR CHILDREN INC.</t>
  </si>
  <si>
    <t>VILLAGE CENTER FOR CARE</t>
  </si>
  <si>
    <t>SERVICE PROGRAM FOR OLDER PEOPLE INC</t>
  </si>
  <si>
    <t>ISABELLA GERIATRIC CENTER, INC.</t>
  </si>
  <si>
    <t>GODDARD RIVERSIDE COMMUNITY CENTER</t>
  </si>
  <si>
    <t>TUN HLA</t>
  </si>
  <si>
    <t>GOINS MICHAEL</t>
  </si>
  <si>
    <t>CLEMENT BERNADETTE DR.</t>
  </si>
  <si>
    <t>PRUCHNICKI ALEC</t>
  </si>
  <si>
    <t>ABRAHAM SHERLY DR.</t>
  </si>
  <si>
    <t>PROMINIS MEDICAL SERVICES PC</t>
  </si>
  <si>
    <t>PATEL GIRISH DR.</t>
  </si>
  <si>
    <t>VANDO LEONARDO</t>
  </si>
  <si>
    <t>THE BROOKLYN HOSPITAL CENTER</t>
  </si>
  <si>
    <t>STEIN MARK DR.</t>
  </si>
  <si>
    <t>NEW CARLTON REHABILITATION &amp; NURSING CENTER</t>
  </si>
  <si>
    <t>All Other:: Case Management / Health Home:: Clinic:: Mental Health:: Practitioner - Primary Care Provider (PCP)</t>
  </si>
  <si>
    <t>THE INSTITUTE FOR FAMILY HEALTH</t>
  </si>
  <si>
    <t>PUERTO RICAN FAMILY INSTITUTE, INC.</t>
  </si>
  <si>
    <t>GRESSEL IRINA</t>
  </si>
  <si>
    <t>All Other:: Case Management / Health Home:: Clinic:: Hospice</t>
  </si>
  <si>
    <t>LITTLE SISTERS OF THE ASSUMPTION FAMILY HEALTH SERVICE INC</t>
  </si>
  <si>
    <t>HOUSING WORKS INC AI</t>
  </si>
  <si>
    <t>YAI DAY</t>
  </si>
  <si>
    <t>CATHOLIC GUARDIAN SOCIETY &amp; HOME BUREAU</t>
  </si>
  <si>
    <t>CENTER FOR COMMUNITY ALTERNATIVES, INC.</t>
  </si>
  <si>
    <t>THE CHILDREN'S AID SOCIETY</t>
  </si>
  <si>
    <t>QUEENS BOULEVARD EXTENDED CARE FACILITY MANAGEMENT LLC</t>
  </si>
  <si>
    <t>UPPER MANHATTAN MENTAL HEALTH CENTER, INC.</t>
  </si>
  <si>
    <t>AMSTERDAM NURSING HOME CORPORATION (1992)</t>
  </si>
  <si>
    <t>ELMHURST CARE CENTER INC</t>
  </si>
  <si>
    <t>SETTLEMENT HEALTH AND MEDICAL SERVICES, INC.</t>
  </si>
  <si>
    <t>UNION SETTLEMENT ASSOCIATION</t>
  </si>
  <si>
    <t>PARKER JEWISH INSTITUTE FOR HEALTH CARE AND REHABILITATION</t>
  </si>
  <si>
    <t>COORDINATED BEHAVIORAL CARE, INC.</t>
  </si>
  <si>
    <t>ST. MARK'S PLACE INSTITUTE FOR MENTAL HEALTH, INC</t>
  </si>
  <si>
    <t>HENRY STREET SETTLEMENT</t>
  </si>
  <si>
    <t>SPANG RIGMOR DR.</t>
  </si>
  <si>
    <t>HANAC, INC.</t>
  </si>
  <si>
    <t>AMERICARE, INC.</t>
  </si>
  <si>
    <t>HOY JAMILLAH</t>
  </si>
  <si>
    <t>INSTITUTE FOR COMM LIVING SPV</t>
  </si>
  <si>
    <t>OMRDD/UCP NEW YORK CITY</t>
  </si>
  <si>
    <t>PLANNED PARENTHOOD OF NEW YORK CITY, INC</t>
  </si>
  <si>
    <t>REVIVAL HOME HEALTH CARE</t>
  </si>
  <si>
    <t>PINEGROVE MANOR II, LLC</t>
  </si>
  <si>
    <t>NEW FRONTIERS IN TBI</t>
  </si>
  <si>
    <t>COMPREHENSIVE MEDICAL CARE, PC</t>
  </si>
  <si>
    <t>PERSONAL TOUCH HOME AIDES OF NEW YORK INC.</t>
  </si>
  <si>
    <t>New York Legal Assistance Group</t>
  </si>
  <si>
    <t>FEDERATION OF ORGANIZATIONS FOR THE NEW YORK STATE MENTALLY DISABLED</t>
  </si>
  <si>
    <t>CHOICES WOMEN'S MEDICAL CENTER, INC.</t>
  </si>
  <si>
    <t>2.a.i.</t>
  </si>
  <si>
    <t>2.b.iv.</t>
  </si>
  <si>
    <t>2.b.viii.</t>
  </si>
  <si>
    <t>2.c.i.</t>
  </si>
  <si>
    <t>3.a.i.</t>
  </si>
  <si>
    <t>3.a.iii.</t>
  </si>
  <si>
    <t>3.b.i.</t>
  </si>
  <si>
    <t>3.c.i.</t>
  </si>
  <si>
    <t>1st Tier Funds Flow Partner (from Funds Flow Partner Detail)</t>
  </si>
  <si>
    <t>2nd Tier Funds Flow Recipient Partner Information</t>
  </si>
  <si>
    <t>Partner Funds Flow Data</t>
  </si>
  <si>
    <t>Partner Project Participation</t>
  </si>
  <si>
    <t>NPI or MMIS ID</t>
  </si>
  <si>
    <t>Hub (Y/N)</t>
  </si>
  <si>
    <t>Partner Name</t>
  </si>
  <si>
    <t>Prov Part 2.a.i</t>
  </si>
  <si>
    <t>Prov Part 2.a.iii</t>
  </si>
  <si>
    <t>Prov Part 2.a.iv</t>
  </si>
  <si>
    <t>Prov Part 2.b.iii</t>
  </si>
  <si>
    <t>Prov Part 3.a.i</t>
  </si>
  <si>
    <t>Prov Part 3.a.ii</t>
  </si>
  <si>
    <t>Prov Part 3.b.i</t>
  </si>
  <si>
    <t>Prov Part 3.d.iii</t>
  </si>
  <si>
    <t>Prov Part 4.b.i</t>
  </si>
  <si>
    <t>Prov Part 4.b.ii</t>
  </si>
  <si>
    <t>Case Management / Health Home:: Substance Abuse</t>
  </si>
  <si>
    <t>Case Management / Health Home:: Mental Health:: Substance Abuse</t>
  </si>
  <si>
    <t>All Other:: Case Management / Health Home:: Hospice:: Mental Health:: Substance Abuse</t>
  </si>
  <si>
    <t>All Other:: Clinic:: Hospice:: Hospital:: Mental Health:: Pharmacy:: Substance Abuse</t>
  </si>
  <si>
    <t>DY3, Q2 Funds Flow  Update</t>
  </si>
  <si>
    <t>Quarterly Funds Flow Updates - DY3, Q2</t>
  </si>
  <si>
    <t>Quarterly Funds Flow Update - DY3, Q2</t>
  </si>
  <si>
    <t>PPS Funds Flow Summary by Partner Type - DY3, Q2 (IPP Module 1.4 and Module 1.10)</t>
  </si>
  <si>
    <t>Services and Advocacy for GLBT Elders (SAGE)</t>
  </si>
  <si>
    <t>Carter Burden Center for Aging</t>
  </si>
  <si>
    <t>Other - Dental</t>
  </si>
  <si>
    <t>Other - EMS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</si>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</sst>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[$$-409]* #,##0_);_([$$-409]* \(#,##0\);_([$$-409]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0" fillId="0" borderId="1" xfId="0" applyBorder="1"/>
    <xf numFmtId="0" fontId="3" fillId="0" borderId="1" xfId="0" applyFont="1" applyBorder="1"/>
    <xf numFmtId="0" fontId="2" fillId="2" borderId="1" xfId="0" applyFont="1" applyFill="1" applyBorder="1" applyAlignment="1">
      <alignment horizontal="center" wrapText="1"/>
    </xf>
    <xf numFmtId="44" fontId="0" fillId="0" borderId="1" xfId="1" applyFont="1" applyBorder="1"/>
    <xf numFmtId="9" fontId="0" fillId="0" borderId="1" xfId="2" applyFont="1" applyBorder="1"/>
    <xf numFmtId="44" fontId="3" fillId="0" borderId="1" xfId="1" applyFont="1" applyBorder="1"/>
    <xf numFmtId="9" fontId="3" fillId="0" borderId="1" xfId="2" applyFont="1" applyBorder="1"/>
    <xf numFmtId="0" fontId="0" fillId="3" borderId="1" xfId="0" applyFill="1" applyBorder="1" applyAlignment="1">
      <alignment horizontal="center" textRotation="90" wrapText="1"/>
    </xf>
    <xf numFmtId="0" fontId="0" fillId="3" borderId="1" xfId="0" applyFill="1" applyBorder="1"/>
    <xf numFmtId="0" fontId="0" fillId="0" borderId="1" xfId="0" applyNumberFormat="1" applyBorder="1"/>
    <xf numFmtId="44" fontId="0" fillId="3" borderId="1" xfId="1" applyFont="1" applyFill="1" applyBorder="1"/>
    <xf numFmtId="0" fontId="2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0" fillId="4" borderId="1" xfId="0" applyFill="1" applyBorder="1"/>
    <xf numFmtId="0" fontId="0" fillId="4" borderId="0" xfId="0" applyFill="1"/>
    <xf numFmtId="164" fontId="0" fillId="0" borderId="0" xfId="0" applyNumberFormat="1"/>
    <xf numFmtId="44" fontId="0" fillId="0" borderId="0" xfId="0" applyNumberFormat="1"/>
    <xf numFmtId="0" fontId="0" fillId="0" borderId="3" xfId="0" applyBorder="1"/>
    <xf numFmtId="0" fontId="0" fillId="0" borderId="3" xfId="0" applyNumberFormat="1" applyBorder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weber\Desktop\PAOP%202017\PPS%202nd%20Tier%20Funds%20Flow%20Reporting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Instructions"/>
      <sheetName val="2nd Tier Funds Flow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/>
  </sheetViews>
  <sheetFormatPr defaultRowHeight="15" x14ac:dyDescent="0.25"/>
  <cols>
    <col min="1" max="1" width="50.28515625" bestFit="1" customWidth="1"/>
    <col min="2" max="2" width="1.28515625" customWidth="1"/>
    <col min="3" max="3" width="14.7109375" customWidth="1"/>
    <col min="4" max="4" width="14.42578125" customWidth="1"/>
    <col min="5" max="5" width="15" customWidth="1"/>
    <col min="6" max="6" width="1.28515625" customWidth="1"/>
    <col min="7" max="9" width="13.28515625" customWidth="1"/>
  </cols>
  <sheetData>
    <row r="1" spans="1:9" x14ac:dyDescent="0.25">
      <c r="A1" s="1" t="s">
        <v>215</v>
      </c>
    </row>
    <row r="3" spans="1:9" x14ac:dyDescent="0.25">
      <c r="A3" s="26" t="s">
        <v>8</v>
      </c>
      <c r="B3" s="9"/>
      <c r="C3" s="25" t="s">
        <v>214</v>
      </c>
      <c r="D3" s="25"/>
      <c r="E3" s="25"/>
      <c r="F3" s="25"/>
      <c r="G3" s="25"/>
      <c r="H3" s="25"/>
      <c r="I3" s="25"/>
    </row>
    <row r="4" spans="1:9" ht="60" x14ac:dyDescent="0.25">
      <c r="A4" s="26"/>
      <c r="B4" s="9"/>
      <c r="C4" s="4" t="s">
        <v>0</v>
      </c>
      <c r="D4" s="4" t="s">
        <v>1</v>
      </c>
      <c r="E4" s="4" t="s">
        <v>2</v>
      </c>
      <c r="F4" s="9"/>
      <c r="G4" s="4" t="s">
        <v>22</v>
      </c>
      <c r="H4" s="4" t="s">
        <v>23</v>
      </c>
      <c r="I4" s="4" t="s">
        <v>24</v>
      </c>
    </row>
    <row r="5" spans="1:9" x14ac:dyDescent="0.25">
      <c r="A5" s="2" t="s">
        <v>4</v>
      </c>
      <c r="B5" s="9"/>
      <c r="C5" s="5">
        <f>'Funds Flow - Partner Detail'!F37</f>
        <v>956917.8760222221</v>
      </c>
      <c r="D5" s="5">
        <f>'Funds Flow - Partner Detail'!G37</f>
        <v>1777133.1983269835</v>
      </c>
      <c r="E5" s="5">
        <f>C5+D5</f>
        <v>2734051.0743492055</v>
      </c>
      <c r="F5" s="9"/>
      <c r="G5" s="6">
        <f t="shared" ref="G5:G23" si="0">IF(C5&gt;0,C5/$C$24,0)</f>
        <v>0.23620890721284815</v>
      </c>
      <c r="H5" s="6">
        <f t="shared" ref="H5:H23" si="1">IF(D5&gt;0,D5/$D$24,0)</f>
        <v>0.23620890721284804</v>
      </c>
      <c r="I5" s="6">
        <f t="shared" ref="I5:I23" si="2">IF(E5&gt;0,E5/$E$24,0)</f>
        <v>0.23620890721284804</v>
      </c>
    </row>
    <row r="6" spans="1:9" x14ac:dyDescent="0.25">
      <c r="A6" s="2" t="s">
        <v>5</v>
      </c>
      <c r="B6" s="9"/>
      <c r="C6" s="5">
        <f>'Funds Flow - Partner Detail'!F82</f>
        <v>388290.59150555555</v>
      </c>
      <c r="D6" s="5">
        <f>'Funds Flow - Partner Detail'!G82</f>
        <v>721111.09851031739</v>
      </c>
      <c r="E6" s="5">
        <f t="shared" ref="E6:E23" si="3">C6+D6</f>
        <v>1109401.6900158729</v>
      </c>
      <c r="F6" s="9"/>
      <c r="G6" s="6">
        <f t="shared" si="0"/>
        <v>9.5846988125894067E-2</v>
      </c>
      <c r="H6" s="6">
        <f t="shared" si="1"/>
        <v>9.5846988125894039E-2</v>
      </c>
      <c r="I6" s="6">
        <f t="shared" si="2"/>
        <v>9.5846988125894039E-2</v>
      </c>
    </row>
    <row r="7" spans="1:9" x14ac:dyDescent="0.25">
      <c r="A7" s="2" t="s">
        <v>6</v>
      </c>
      <c r="B7" s="9"/>
      <c r="C7" s="5">
        <f>'Funds Flow - Partner Detail'!F90</f>
        <v>292402.92479999992</v>
      </c>
      <c r="D7" s="5">
        <f>'Funds Flow - Partner Detail'!G90</f>
        <v>543034.00319999992</v>
      </c>
      <c r="E7" s="5">
        <f t="shared" si="3"/>
        <v>835436.92799999984</v>
      </c>
      <c r="F7" s="9"/>
      <c r="G7" s="6">
        <f t="shared" si="0"/>
        <v>7.2177745931506304E-2</v>
      </c>
      <c r="H7" s="6">
        <f t="shared" si="1"/>
        <v>7.2177745931506304E-2</v>
      </c>
      <c r="I7" s="6">
        <f t="shared" si="2"/>
        <v>7.217774593150629E-2</v>
      </c>
    </row>
    <row r="8" spans="1:9" x14ac:dyDescent="0.25">
      <c r="A8" s="2" t="s">
        <v>7</v>
      </c>
      <c r="B8" s="9"/>
      <c r="C8" s="5">
        <f>'Funds Flow - Partner Detail'!F98</f>
        <v>292402.92479999992</v>
      </c>
      <c r="D8" s="5">
        <f>'Funds Flow - Partner Detail'!G98</f>
        <v>543034.00319999992</v>
      </c>
      <c r="E8" s="5">
        <f t="shared" si="3"/>
        <v>835436.92799999984</v>
      </c>
      <c r="F8" s="9"/>
      <c r="G8" s="6">
        <f t="shared" si="0"/>
        <v>7.2177745931506304E-2</v>
      </c>
      <c r="H8" s="6">
        <f t="shared" si="1"/>
        <v>7.2177745931506304E-2</v>
      </c>
      <c r="I8" s="6">
        <f t="shared" si="2"/>
        <v>7.217774593150629E-2</v>
      </c>
    </row>
    <row r="9" spans="1:9" x14ac:dyDescent="0.25">
      <c r="A9" s="2" t="s">
        <v>9</v>
      </c>
      <c r="B9" s="9"/>
      <c r="C9" s="5">
        <f>'Funds Flow - Partner Detail'!F148</f>
        <v>490143.26533055556</v>
      </c>
      <c r="D9" s="5">
        <f>'Funds Flow - Partner Detail'!G148</f>
        <v>910266.06418531749</v>
      </c>
      <c r="E9" s="5">
        <f t="shared" si="3"/>
        <v>1400409.329515873</v>
      </c>
      <c r="F9" s="9"/>
      <c r="G9" s="6">
        <f t="shared" si="0"/>
        <v>0.12098865324026928</v>
      </c>
      <c r="H9" s="6">
        <f t="shared" si="1"/>
        <v>0.12098865324026925</v>
      </c>
      <c r="I9" s="6">
        <f t="shared" si="2"/>
        <v>0.12098865324026924</v>
      </c>
    </row>
    <row r="10" spans="1:9" x14ac:dyDescent="0.25">
      <c r="A10" s="2" t="s">
        <v>10</v>
      </c>
      <c r="B10" s="9"/>
      <c r="C10" s="5">
        <f>'Funds Flow - Partner Detail'!F205</f>
        <v>474384.17524722224</v>
      </c>
      <c r="D10" s="5">
        <f>'Funds Flow - Partner Detail'!G205</f>
        <v>880999.18260198436</v>
      </c>
      <c r="E10" s="5">
        <f t="shared" si="3"/>
        <v>1355383.3578492065</v>
      </c>
      <c r="F10" s="9"/>
      <c r="G10" s="6">
        <f t="shared" si="0"/>
        <v>0.11709862511922856</v>
      </c>
      <c r="H10" s="6">
        <f t="shared" si="1"/>
        <v>0.11709862511922856</v>
      </c>
      <c r="I10" s="6">
        <f t="shared" si="2"/>
        <v>0.11709862511922854</v>
      </c>
    </row>
    <row r="11" spans="1:9" x14ac:dyDescent="0.25">
      <c r="A11" s="2" t="s">
        <v>11</v>
      </c>
      <c r="B11" s="9"/>
      <c r="C11" s="5">
        <f>'Funds Flow - Partner Detail'!F243</f>
        <v>60773.996272222226</v>
      </c>
      <c r="D11" s="5">
        <f>'Funds Flow - Partner Detail'!G243</f>
        <v>112865.99307698413</v>
      </c>
      <c r="E11" s="5">
        <f t="shared" si="3"/>
        <v>173639.98934920636</v>
      </c>
      <c r="F11" s="9"/>
      <c r="G11" s="6">
        <f t="shared" si="0"/>
        <v>1.5001662740477378E-2</v>
      </c>
      <c r="H11" s="6">
        <f t="shared" si="1"/>
        <v>1.5001662740477373E-2</v>
      </c>
      <c r="I11" s="6">
        <f t="shared" si="2"/>
        <v>1.5001662740477373E-2</v>
      </c>
    </row>
    <row r="12" spans="1:9" x14ac:dyDescent="0.25">
      <c r="A12" s="2" t="s">
        <v>12</v>
      </c>
      <c r="B12" s="9"/>
      <c r="C12" s="5">
        <f>'Funds Flow - Partner Detail'!F251</f>
        <v>90433.485683333318</v>
      </c>
      <c r="D12" s="5">
        <f>'Funds Flow - Partner Detail'!G251</f>
        <v>167947.90198333334</v>
      </c>
      <c r="E12" s="5">
        <f t="shared" si="3"/>
        <v>258381.38766666665</v>
      </c>
      <c r="F12" s="9"/>
      <c r="G12" s="6">
        <f t="shared" si="0"/>
        <v>2.2322913349162733E-2</v>
      </c>
      <c r="H12" s="6">
        <f t="shared" si="1"/>
        <v>2.2322913349162733E-2</v>
      </c>
      <c r="I12" s="6">
        <f t="shared" si="2"/>
        <v>2.232291334916273E-2</v>
      </c>
    </row>
    <row r="13" spans="1:9" x14ac:dyDescent="0.25">
      <c r="A13" s="2" t="s">
        <v>13</v>
      </c>
      <c r="B13" s="9"/>
      <c r="C13" s="5">
        <f>'Funds Flow - Partner Detail'!F259</f>
        <v>90433.485683333318</v>
      </c>
      <c r="D13" s="5">
        <f>'Funds Flow - Partner Detail'!G259</f>
        <v>167947.90198333334</v>
      </c>
      <c r="E13" s="5">
        <f t="shared" si="3"/>
        <v>258381.38766666665</v>
      </c>
      <c r="F13" s="9"/>
      <c r="G13" s="6">
        <f t="shared" si="0"/>
        <v>2.2322913349162733E-2</v>
      </c>
      <c r="H13" s="6">
        <f t="shared" si="1"/>
        <v>2.2322913349162733E-2</v>
      </c>
      <c r="I13" s="6">
        <f t="shared" si="2"/>
        <v>2.232291334916273E-2</v>
      </c>
    </row>
    <row r="14" spans="1:9" x14ac:dyDescent="0.25">
      <c r="A14" s="2" t="s">
        <v>14</v>
      </c>
      <c r="B14" s="9"/>
      <c r="C14" s="5">
        <f>'Funds Flow - Partner Detail'!F311</f>
        <v>173307.94822222224</v>
      </c>
      <c r="D14" s="5">
        <f>'Funds Flow - Partner Detail'!G311</f>
        <v>321857.6181269841</v>
      </c>
      <c r="E14" s="5">
        <f t="shared" si="3"/>
        <v>495165.56634920638</v>
      </c>
      <c r="F14" s="9"/>
      <c r="G14" s="6">
        <f t="shared" si="0"/>
        <v>4.2779931367821294E-2</v>
      </c>
      <c r="H14" s="6">
        <f t="shared" si="1"/>
        <v>4.2779931367821274E-2</v>
      </c>
      <c r="I14" s="6">
        <f t="shared" si="2"/>
        <v>4.2779931367821281E-2</v>
      </c>
    </row>
    <row r="15" spans="1:9" x14ac:dyDescent="0.25">
      <c r="A15" s="2" t="s">
        <v>15</v>
      </c>
      <c r="B15" s="9"/>
      <c r="C15" s="5">
        <f>'Funds Flow - Partner Detail'!F339</f>
        <v>33125.861805555556</v>
      </c>
      <c r="D15" s="5">
        <f>'Funds Flow - Partner Detail'!G339</f>
        <v>61519.457638888882</v>
      </c>
      <c r="E15" s="5">
        <f t="shared" si="3"/>
        <v>94645.319444444438</v>
      </c>
      <c r="F15" s="9"/>
      <c r="G15" s="6">
        <f t="shared" si="0"/>
        <v>8.1769019198387246E-3</v>
      </c>
      <c r="H15" s="6">
        <f t="shared" si="1"/>
        <v>8.1769019198387229E-3</v>
      </c>
      <c r="I15" s="6">
        <f t="shared" si="2"/>
        <v>8.1769019198387229E-3</v>
      </c>
    </row>
    <row r="16" spans="1:9" x14ac:dyDescent="0.25">
      <c r="A16" s="2" t="s">
        <v>16</v>
      </c>
      <c r="B16" s="9"/>
      <c r="C16" s="5">
        <f>'Funds Flow - Partner Detail'!F351</f>
        <v>58063.668100000003</v>
      </c>
      <c r="D16" s="5">
        <f>'Funds Flow - Partner Detail'!G351</f>
        <v>107832.52647142856</v>
      </c>
      <c r="E16" s="5">
        <f t="shared" si="3"/>
        <v>165896.19457142855</v>
      </c>
      <c r="F16" s="9"/>
      <c r="G16" s="6">
        <f t="shared" si="0"/>
        <v>1.4332635991379485E-2</v>
      </c>
      <c r="H16" s="6">
        <f t="shared" si="1"/>
        <v>1.4332635991379478E-2</v>
      </c>
      <c r="I16" s="6">
        <f t="shared" si="2"/>
        <v>1.4332635991379478E-2</v>
      </c>
    </row>
    <row r="17" spans="1:9" x14ac:dyDescent="0.25">
      <c r="A17" s="2" t="s">
        <v>17</v>
      </c>
      <c r="B17" s="9"/>
      <c r="C17" s="5">
        <f>'Funds Flow - Partner Detail'!F360</f>
        <v>8002.7054722222219</v>
      </c>
      <c r="D17" s="5">
        <f>'Funds Flow - Partner Detail'!G360</f>
        <v>14862.167305555557</v>
      </c>
      <c r="E17" s="5">
        <f t="shared" si="3"/>
        <v>22864.872777777779</v>
      </c>
      <c r="F17" s="9"/>
      <c r="G17" s="6">
        <f t="shared" si="0"/>
        <v>1.9754154057583864E-3</v>
      </c>
      <c r="H17" s="6">
        <f t="shared" si="1"/>
        <v>1.975415405758386E-3</v>
      </c>
      <c r="I17" s="6">
        <f t="shared" si="2"/>
        <v>1.975415405758386E-3</v>
      </c>
    </row>
    <row r="18" spans="1:9" x14ac:dyDescent="0.25">
      <c r="A18" s="2" t="s">
        <v>18</v>
      </c>
      <c r="B18" s="9"/>
      <c r="C18" s="5">
        <f>'Funds Flow - Partner Detail'!F376</f>
        <v>61004.830055555547</v>
      </c>
      <c r="D18" s="5">
        <f>'Funds Flow - Partner Detail'!G376</f>
        <v>113294.6843888889</v>
      </c>
      <c r="E18" s="5">
        <f t="shared" si="3"/>
        <v>174299.51444444444</v>
      </c>
      <c r="F18" s="9"/>
      <c r="G18" s="6">
        <f t="shared" si="0"/>
        <v>1.5058642547287575E-2</v>
      </c>
      <c r="H18" s="6">
        <f t="shared" si="1"/>
        <v>1.5058642547287575E-2</v>
      </c>
      <c r="I18" s="6">
        <f t="shared" si="2"/>
        <v>1.5058642547287573E-2</v>
      </c>
    </row>
    <row r="19" spans="1:9" x14ac:dyDescent="0.25">
      <c r="A19" s="2" t="s">
        <v>21</v>
      </c>
      <c r="B19" s="9"/>
      <c r="C19" s="5">
        <v>577322.33300000022</v>
      </c>
      <c r="D19" s="5">
        <v>1072170.0470000005</v>
      </c>
      <c r="E19" s="5">
        <f t="shared" si="3"/>
        <v>1649492.3800000008</v>
      </c>
      <c r="F19" s="9"/>
      <c r="G19" s="6">
        <f t="shared" si="0"/>
        <v>0.142508234828226</v>
      </c>
      <c r="H19" s="6">
        <f t="shared" si="1"/>
        <v>0.14250823482822597</v>
      </c>
      <c r="I19" s="6">
        <f t="shared" si="2"/>
        <v>0.14250823482822597</v>
      </c>
    </row>
    <row r="20" spans="1:9" x14ac:dyDescent="0.25">
      <c r="A20" s="2" t="s">
        <v>59</v>
      </c>
      <c r="B20" s="9"/>
      <c r="C20" s="5">
        <f>'Funds Flow - Partner Detail'!F384</f>
        <v>0</v>
      </c>
      <c r="D20" s="5">
        <f>'Funds Flow - Partner Detail'!G384</f>
        <v>0</v>
      </c>
      <c r="E20" s="5">
        <f t="shared" si="3"/>
        <v>0</v>
      </c>
      <c r="F20" s="9"/>
      <c r="G20" s="6">
        <f t="shared" si="0"/>
        <v>0</v>
      </c>
      <c r="H20" s="6">
        <f t="shared" si="1"/>
        <v>0</v>
      </c>
      <c r="I20" s="6">
        <f t="shared" si="2"/>
        <v>0</v>
      </c>
    </row>
    <row r="21" spans="1:9" x14ac:dyDescent="0.25">
      <c r="A21" s="2" t="s">
        <v>219</v>
      </c>
      <c r="B21" s="9"/>
      <c r="C21" s="5">
        <f>'Funds Flow - Partner Detail'!F402</f>
        <v>3878.1119999999996</v>
      </c>
      <c r="D21" s="5">
        <f>'Funds Flow - Partner Detail'!G402</f>
        <v>7202.2079999999996</v>
      </c>
      <c r="E21" s="5">
        <f t="shared" ref="E21" si="4">C21+D21</f>
        <v>11080.32</v>
      </c>
      <c r="F21" s="9"/>
      <c r="G21" s="6">
        <f t="shared" si="0"/>
        <v>9.5728653474100214E-4</v>
      </c>
      <c r="H21" s="6">
        <f t="shared" si="1"/>
        <v>9.5728653474100192E-4</v>
      </c>
      <c r="I21" s="6">
        <f t="shared" si="2"/>
        <v>9.5728653474100192E-4</v>
      </c>
    </row>
    <row r="22" spans="1:9" x14ac:dyDescent="0.25">
      <c r="A22" s="2" t="s">
        <v>218</v>
      </c>
      <c r="B22" s="9"/>
      <c r="C22" s="5">
        <f>'Funds Flow - Partner Detail'!F411</f>
        <v>262.5</v>
      </c>
      <c r="D22" s="5">
        <f>'Funds Flow - Partner Detail'!G411</f>
        <v>487.5</v>
      </c>
      <c r="E22" s="5">
        <f t="shared" si="3"/>
        <v>750</v>
      </c>
      <c r="F22" s="9"/>
      <c r="G22" s="6">
        <f t="shared" si="0"/>
        <v>6.4796404892255067E-5</v>
      </c>
      <c r="H22" s="6">
        <f t="shared" si="1"/>
        <v>6.4796404892255053E-5</v>
      </c>
      <c r="I22" s="6">
        <f t="shared" si="2"/>
        <v>6.4796404892255053E-5</v>
      </c>
    </row>
    <row r="23" spans="1:9" x14ac:dyDescent="0.25">
      <c r="A23" s="2" t="s">
        <v>19</v>
      </c>
      <c r="B23" s="9"/>
      <c r="C23" s="5">
        <f>'Funds Flow - Partner Detail'!F419</f>
        <v>0</v>
      </c>
      <c r="D23" s="5">
        <f>'Funds Flow - Partner Detail'!G419</f>
        <v>0</v>
      </c>
      <c r="E23" s="5">
        <f t="shared" si="3"/>
        <v>0</v>
      </c>
      <c r="F23" s="9"/>
      <c r="G23" s="6">
        <f t="shared" si="0"/>
        <v>0</v>
      </c>
      <c r="H23" s="6">
        <f t="shared" si="1"/>
        <v>0</v>
      </c>
      <c r="I23" s="6">
        <f t="shared" si="2"/>
        <v>0</v>
      </c>
    </row>
    <row r="24" spans="1:9" x14ac:dyDescent="0.25">
      <c r="A24" s="3" t="s">
        <v>20</v>
      </c>
      <c r="B24" s="9"/>
      <c r="C24" s="7">
        <f>SUM(C5:C23)</f>
        <v>4051150.683999999</v>
      </c>
      <c r="D24" s="7">
        <f t="shared" ref="D24:E24" si="5">SUM(D5:D23)</f>
        <v>7523565.5559999999</v>
      </c>
      <c r="E24" s="7">
        <f t="shared" si="5"/>
        <v>11574716.24</v>
      </c>
      <c r="F24" s="9"/>
      <c r="G24" s="8">
        <f>SUM(G5:G23)</f>
        <v>1.0000000000000002</v>
      </c>
      <c r="H24" s="8">
        <f t="shared" ref="H24:I24" si="6">SUM(H5:H23)</f>
        <v>1</v>
      </c>
      <c r="I24" s="8">
        <f t="shared" si="6"/>
        <v>1</v>
      </c>
    </row>
    <row r="25" spans="1:9" x14ac:dyDescent="0.25">
      <c r="E25" s="22"/>
    </row>
  </sheetData>
  <mergeCells count="2">
    <mergeCell ref="C3:I3"/>
    <mergeCell ref="A3:A4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9"/>
  <sheetViews>
    <sheetView workbookViewId="0">
      <pane xSplit="1" ySplit="4" topLeftCell="B417" activePane="bottomRight" state="frozen"/>
      <selection pane="topRight" activeCell="B1" sqref="B1"/>
      <selection pane="bottomLeft" activeCell="A5" sqref="A5"/>
      <selection pane="bottomRight" activeCell="B1" sqref="B1:C1048576"/>
    </sheetView>
  </sheetViews>
  <sheetFormatPr defaultRowHeight="15" x14ac:dyDescent="0.25"/>
  <cols>
    <col min="1" max="1" width="32" bestFit="1" customWidth="1"/>
    <col min="2" max="2" width="67.5703125" bestFit="1" customWidth="1"/>
    <col min="3" max="3" width="9.140625" bestFit="1" customWidth="1"/>
    <col min="4" max="4" width="13.28515625" customWidth="1"/>
    <col min="5" max="5" width="1.28515625" customWidth="1"/>
    <col min="6" max="8" width="13.28515625" customWidth="1"/>
    <col min="9" max="9" width="16.5703125" bestFit="1" customWidth="1"/>
    <col min="10" max="10" width="13.28515625" bestFit="1" customWidth="1"/>
  </cols>
  <sheetData>
    <row r="1" spans="1:10" x14ac:dyDescent="0.25">
      <c r="A1" s="1" t="s">
        <v>34</v>
      </c>
    </row>
    <row r="3" spans="1:10" x14ac:dyDescent="0.25">
      <c r="A3" s="2"/>
      <c r="B3" s="28"/>
      <c r="C3" s="28"/>
      <c r="D3" s="29"/>
      <c r="E3" s="2"/>
      <c r="F3" s="30" t="s">
        <v>213</v>
      </c>
      <c r="G3" s="28"/>
      <c r="H3" s="29"/>
    </row>
    <row r="4" spans="1:10" ht="45" x14ac:dyDescent="0.25">
      <c r="A4" s="4"/>
      <c r="B4" s="4" t="s">
        <v>197</v>
      </c>
      <c r="C4" s="4" t="s">
        <v>26</v>
      </c>
      <c r="D4" s="4" t="s">
        <v>27</v>
      </c>
      <c r="E4" s="2"/>
      <c r="F4" s="4" t="s">
        <v>0</v>
      </c>
      <c r="G4" s="4" t="s">
        <v>1</v>
      </c>
      <c r="H4" s="4" t="s">
        <v>2</v>
      </c>
    </row>
    <row r="5" spans="1:10" x14ac:dyDescent="0.25">
      <c r="A5" s="27" t="s">
        <v>4</v>
      </c>
      <c r="B5" s="11" t="s">
        <v>93</v>
      </c>
      <c r="C5" s="11" t="s">
        <v>40</v>
      </c>
      <c r="D5" s="11" t="s">
        <v>44</v>
      </c>
      <c r="E5" s="2"/>
      <c r="F5" s="2">
        <v>2486.6057222222221</v>
      </c>
      <c r="G5" s="2">
        <v>4617.9820555555561</v>
      </c>
      <c r="H5" s="5">
        <f>F5+G5</f>
        <v>7104.5877777777787</v>
      </c>
      <c r="J5" s="22"/>
    </row>
    <row r="6" spans="1:10" x14ac:dyDescent="0.25">
      <c r="A6" s="27"/>
      <c r="B6" s="11" t="s">
        <v>80</v>
      </c>
      <c r="C6" s="11" t="s">
        <v>40</v>
      </c>
      <c r="D6" s="11" t="s">
        <v>81</v>
      </c>
      <c r="E6" s="2"/>
      <c r="F6" s="2">
        <v>482402.62349999993</v>
      </c>
      <c r="G6" s="2">
        <v>895890.58649999998</v>
      </c>
      <c r="H6" s="5">
        <f t="shared" ref="H6:H31" si="0">F6+G6</f>
        <v>1378293.21</v>
      </c>
      <c r="J6" s="21"/>
    </row>
    <row r="7" spans="1:10" x14ac:dyDescent="0.25">
      <c r="A7" s="27"/>
      <c r="B7" s="11" t="s">
        <v>168</v>
      </c>
      <c r="C7" s="11" t="s">
        <v>40</v>
      </c>
      <c r="D7" s="11" t="s">
        <v>39</v>
      </c>
      <c r="E7" s="2"/>
      <c r="F7" s="2">
        <v>20264.93175</v>
      </c>
      <c r="G7" s="2">
        <v>37634.873250000004</v>
      </c>
      <c r="H7" s="5">
        <f t="shared" si="0"/>
        <v>57899.805000000008</v>
      </c>
      <c r="J7" s="21"/>
    </row>
    <row r="8" spans="1:10" x14ac:dyDescent="0.25">
      <c r="A8" s="27"/>
      <c r="B8" s="11" t="s">
        <v>150</v>
      </c>
      <c r="C8" s="11" t="s">
        <v>37</v>
      </c>
      <c r="D8" s="11" t="s">
        <v>39</v>
      </c>
      <c r="E8" s="2"/>
      <c r="F8" s="2">
        <v>8834.8330000000005</v>
      </c>
      <c r="G8" s="2">
        <v>16407.547000000002</v>
      </c>
      <c r="H8" s="5">
        <f t="shared" si="0"/>
        <v>25242.380000000005</v>
      </c>
      <c r="J8" s="21"/>
    </row>
    <row r="9" spans="1:10" x14ac:dyDescent="0.25">
      <c r="A9" s="27"/>
      <c r="B9" s="11" t="s">
        <v>94</v>
      </c>
      <c r="C9" s="11" t="s">
        <v>40</v>
      </c>
      <c r="D9" s="11" t="s">
        <v>51</v>
      </c>
      <c r="E9" s="2"/>
      <c r="F9" s="2">
        <v>6187.9195</v>
      </c>
      <c r="G9" s="2">
        <v>11491.8505</v>
      </c>
      <c r="H9" s="5">
        <f t="shared" si="0"/>
        <v>17679.77</v>
      </c>
      <c r="J9" s="21"/>
    </row>
    <row r="10" spans="1:10" x14ac:dyDescent="0.25">
      <c r="A10" s="27"/>
      <c r="B10" s="11" t="s">
        <v>143</v>
      </c>
      <c r="C10" s="11" t="s">
        <v>40</v>
      </c>
      <c r="D10" s="11" t="s">
        <v>47</v>
      </c>
      <c r="E10" s="2"/>
      <c r="F10" s="2">
        <v>2213.0960833333329</v>
      </c>
      <c r="G10" s="2">
        <v>4110.0355833333333</v>
      </c>
      <c r="H10" s="5">
        <f t="shared" si="0"/>
        <v>6323.1316666666662</v>
      </c>
    </row>
    <row r="11" spans="1:10" x14ac:dyDescent="0.25">
      <c r="A11" s="27"/>
      <c r="B11" s="11" t="s">
        <v>127</v>
      </c>
      <c r="C11" s="11" t="s">
        <v>40</v>
      </c>
      <c r="D11" s="11" t="s">
        <v>45</v>
      </c>
      <c r="E11" s="2"/>
      <c r="F11" s="2">
        <v>3974.2395000000001</v>
      </c>
      <c r="G11" s="2">
        <v>7380.7305000000006</v>
      </c>
      <c r="H11" s="5">
        <f t="shared" si="0"/>
        <v>11354.970000000001</v>
      </c>
    </row>
    <row r="12" spans="1:10" x14ac:dyDescent="0.25">
      <c r="A12" s="27"/>
      <c r="B12" s="11" t="s">
        <v>109</v>
      </c>
      <c r="C12" s="11" t="s">
        <v>40</v>
      </c>
      <c r="D12" s="11" t="s">
        <v>54</v>
      </c>
      <c r="E12" s="2"/>
      <c r="F12" s="2">
        <v>4871.5751</v>
      </c>
      <c r="G12" s="2">
        <v>9047.2109</v>
      </c>
      <c r="H12" s="5">
        <f t="shared" si="0"/>
        <v>13918.786</v>
      </c>
    </row>
    <row r="13" spans="1:10" x14ac:dyDescent="0.25">
      <c r="A13" s="27"/>
      <c r="B13" s="11" t="s">
        <v>105</v>
      </c>
      <c r="C13" s="11" t="s">
        <v>40</v>
      </c>
      <c r="D13" s="11" t="s">
        <v>10</v>
      </c>
      <c r="E13" s="2"/>
      <c r="F13" s="2">
        <v>1045.8462</v>
      </c>
      <c r="G13" s="2">
        <v>1942.2858000000001</v>
      </c>
      <c r="H13" s="5">
        <f t="shared" si="0"/>
        <v>2988.1320000000001</v>
      </c>
    </row>
    <row r="14" spans="1:10" x14ac:dyDescent="0.25">
      <c r="A14" s="27"/>
      <c r="B14" s="11" t="s">
        <v>156</v>
      </c>
      <c r="C14" s="11" t="s">
        <v>40</v>
      </c>
      <c r="D14" s="11" t="s">
        <v>46</v>
      </c>
      <c r="E14" s="2"/>
      <c r="F14" s="2">
        <v>116.66666666666666</v>
      </c>
      <c r="G14" s="2">
        <v>216.66666666666666</v>
      </c>
      <c r="H14" s="5">
        <f t="shared" si="0"/>
        <v>333.33333333333331</v>
      </c>
    </row>
    <row r="15" spans="1:10" x14ac:dyDescent="0.25">
      <c r="A15" s="27"/>
      <c r="B15" s="11" t="s">
        <v>89</v>
      </c>
      <c r="C15" s="11" t="s">
        <v>40</v>
      </c>
      <c r="D15" s="11" t="s">
        <v>54</v>
      </c>
      <c r="E15" s="2"/>
      <c r="F15" s="2">
        <v>25760.404599999998</v>
      </c>
      <c r="G15" s="2">
        <v>47840.751400000001</v>
      </c>
      <c r="H15" s="5">
        <f t="shared" si="0"/>
        <v>73601.156000000003</v>
      </c>
    </row>
    <row r="16" spans="1:10" x14ac:dyDescent="0.25">
      <c r="A16" s="27"/>
      <c r="B16" s="11" t="s">
        <v>135</v>
      </c>
      <c r="C16" s="11" t="s">
        <v>40</v>
      </c>
      <c r="D16" s="11" t="s">
        <v>10</v>
      </c>
      <c r="E16" s="2"/>
      <c r="F16" s="2">
        <v>1750</v>
      </c>
      <c r="G16" s="2">
        <v>3250</v>
      </c>
      <c r="H16" s="5">
        <f t="shared" si="0"/>
        <v>5000</v>
      </c>
    </row>
    <row r="17" spans="1:8" x14ac:dyDescent="0.25">
      <c r="A17" s="27"/>
      <c r="B17" s="11" t="s">
        <v>107</v>
      </c>
      <c r="C17" s="11" t="s">
        <v>40</v>
      </c>
      <c r="D17" s="11" t="s">
        <v>63</v>
      </c>
      <c r="E17" s="2"/>
      <c r="F17" s="2">
        <v>127.82875</v>
      </c>
      <c r="G17" s="2">
        <v>237.39625000000001</v>
      </c>
      <c r="H17" s="5">
        <f t="shared" si="0"/>
        <v>365.22500000000002</v>
      </c>
    </row>
    <row r="18" spans="1:8" x14ac:dyDescent="0.25">
      <c r="A18" s="27"/>
      <c r="B18" s="11" t="s">
        <v>153</v>
      </c>
      <c r="C18" s="11" t="s">
        <v>40</v>
      </c>
      <c r="D18" s="11" t="s">
        <v>31</v>
      </c>
      <c r="E18" s="2"/>
      <c r="F18" s="2">
        <v>6264.7389999999987</v>
      </c>
      <c r="G18" s="2">
        <v>11634.515285714284</v>
      </c>
      <c r="H18" s="5">
        <f t="shared" si="0"/>
        <v>17899.254285714283</v>
      </c>
    </row>
    <row r="19" spans="1:8" x14ac:dyDescent="0.25">
      <c r="A19" s="27"/>
      <c r="B19" s="11" t="s">
        <v>148</v>
      </c>
      <c r="C19" s="11" t="s">
        <v>40</v>
      </c>
      <c r="D19" s="11" t="s">
        <v>147</v>
      </c>
      <c r="E19" s="2"/>
      <c r="F19" s="2">
        <v>54090.458333333328</v>
      </c>
      <c r="G19" s="2">
        <v>100453.70833333333</v>
      </c>
      <c r="H19" s="5">
        <f t="shared" si="0"/>
        <v>154544.16666666666</v>
      </c>
    </row>
    <row r="20" spans="1:8" x14ac:dyDescent="0.25">
      <c r="A20" s="27"/>
      <c r="B20" s="11" t="s">
        <v>125</v>
      </c>
      <c r="C20" s="11" t="s">
        <v>37</v>
      </c>
      <c r="D20" s="11" t="s">
        <v>39</v>
      </c>
      <c r="E20" s="2"/>
      <c r="F20" s="2">
        <v>3099.2628333333332</v>
      </c>
      <c r="G20" s="2">
        <v>5755.7738333333336</v>
      </c>
      <c r="H20" s="5">
        <f t="shared" si="0"/>
        <v>8855.0366666666669</v>
      </c>
    </row>
    <row r="21" spans="1:8" x14ac:dyDescent="0.25">
      <c r="A21" s="27"/>
      <c r="B21" s="11" t="s">
        <v>146</v>
      </c>
      <c r="C21" s="11" t="s">
        <v>40</v>
      </c>
      <c r="D21" s="11" t="s">
        <v>44</v>
      </c>
      <c r="E21" s="2"/>
      <c r="F21" s="2">
        <v>70</v>
      </c>
      <c r="G21" s="2">
        <v>130</v>
      </c>
      <c r="H21" s="5">
        <f t="shared" si="0"/>
        <v>200</v>
      </c>
    </row>
    <row r="22" spans="1:8" x14ac:dyDescent="0.25">
      <c r="A22" s="27"/>
      <c r="B22" s="11" t="s">
        <v>126</v>
      </c>
      <c r="C22" s="11" t="s">
        <v>37</v>
      </c>
      <c r="D22" s="11" t="s">
        <v>39</v>
      </c>
      <c r="E22" s="2"/>
      <c r="F22" s="2">
        <v>175</v>
      </c>
      <c r="G22" s="2">
        <v>325</v>
      </c>
      <c r="H22" s="5">
        <f t="shared" si="0"/>
        <v>500</v>
      </c>
    </row>
    <row r="23" spans="1:8" x14ac:dyDescent="0.25">
      <c r="A23" s="27"/>
      <c r="B23" s="11" t="s">
        <v>174</v>
      </c>
      <c r="C23" s="11" t="s">
        <v>40</v>
      </c>
      <c r="D23" s="11" t="s">
        <v>45</v>
      </c>
      <c r="E23" s="2"/>
      <c r="F23" s="2">
        <v>18747.32475</v>
      </c>
      <c r="G23" s="2">
        <v>34816.460250000004</v>
      </c>
      <c r="H23" s="5">
        <f t="shared" si="0"/>
        <v>53563.785000000003</v>
      </c>
    </row>
    <row r="24" spans="1:8" x14ac:dyDescent="0.25">
      <c r="A24" s="27"/>
      <c r="B24" s="11" t="s">
        <v>141</v>
      </c>
      <c r="C24" s="11" t="s">
        <v>37</v>
      </c>
      <c r="D24" s="11" t="s">
        <v>33</v>
      </c>
      <c r="E24" s="2"/>
      <c r="F24" s="2">
        <v>420.60199999999998</v>
      </c>
      <c r="G24" s="2">
        <v>781.11800000000005</v>
      </c>
      <c r="H24" s="5">
        <f t="shared" si="0"/>
        <v>1201.72</v>
      </c>
    </row>
    <row r="25" spans="1:8" x14ac:dyDescent="0.25">
      <c r="A25" s="27"/>
      <c r="B25" s="11" t="s">
        <v>116</v>
      </c>
      <c r="C25" s="11" t="s">
        <v>40</v>
      </c>
      <c r="D25" s="11" t="s">
        <v>39</v>
      </c>
      <c r="E25" s="2"/>
      <c r="F25" s="2">
        <v>116.66666666666666</v>
      </c>
      <c r="G25" s="2">
        <v>216.66666666666666</v>
      </c>
      <c r="H25" s="5">
        <f t="shared" si="0"/>
        <v>333.33333333333331</v>
      </c>
    </row>
    <row r="26" spans="1:8" x14ac:dyDescent="0.25">
      <c r="A26" s="27"/>
      <c r="B26" s="11" t="s">
        <v>162</v>
      </c>
      <c r="C26" s="11" t="s">
        <v>40</v>
      </c>
      <c r="D26" s="11" t="s">
        <v>45</v>
      </c>
      <c r="E26" s="2"/>
      <c r="F26" s="2">
        <v>20972.200666666664</v>
      </c>
      <c r="G26" s="2">
        <v>38948.37266666667</v>
      </c>
      <c r="H26" s="5">
        <f t="shared" si="0"/>
        <v>59920.573333333334</v>
      </c>
    </row>
    <row r="27" spans="1:8" x14ac:dyDescent="0.25">
      <c r="A27" s="27"/>
      <c r="B27" s="11" t="s">
        <v>144</v>
      </c>
      <c r="C27" s="11" t="s">
        <v>40</v>
      </c>
      <c r="D27" s="11" t="s">
        <v>211</v>
      </c>
      <c r="E27" s="2"/>
      <c r="F27" s="2">
        <v>199870.86769999997</v>
      </c>
      <c r="G27" s="2">
        <v>371188.75429999997</v>
      </c>
      <c r="H27" s="5">
        <f t="shared" si="0"/>
        <v>571059.62199999997</v>
      </c>
    </row>
    <row r="28" spans="1:8" x14ac:dyDescent="0.25">
      <c r="A28" s="27"/>
      <c r="B28" s="11" t="s">
        <v>157</v>
      </c>
      <c r="C28" s="11" t="s">
        <v>40</v>
      </c>
      <c r="D28" s="11" t="s">
        <v>54</v>
      </c>
      <c r="E28" s="2"/>
      <c r="F28" s="2">
        <v>3329.3806000000004</v>
      </c>
      <c r="G28" s="2">
        <v>6183.135400000001</v>
      </c>
      <c r="H28" s="5">
        <f t="shared" si="0"/>
        <v>9512.5160000000014</v>
      </c>
    </row>
    <row r="29" spans="1:8" x14ac:dyDescent="0.25">
      <c r="A29" s="27"/>
      <c r="B29" s="11" t="s">
        <v>67</v>
      </c>
      <c r="C29" s="11" t="s">
        <v>37</v>
      </c>
      <c r="D29" s="11" t="s">
        <v>38</v>
      </c>
      <c r="E29" s="2"/>
      <c r="F29" s="2">
        <v>70</v>
      </c>
      <c r="G29" s="2">
        <v>130</v>
      </c>
      <c r="H29" s="5">
        <f t="shared" si="0"/>
        <v>200</v>
      </c>
    </row>
    <row r="30" spans="1:8" x14ac:dyDescent="0.25">
      <c r="A30" s="27"/>
      <c r="B30" s="11" t="s">
        <v>173</v>
      </c>
      <c r="C30" s="11" t="s">
        <v>37</v>
      </c>
      <c r="D30" s="11" t="s">
        <v>31</v>
      </c>
      <c r="E30" s="2"/>
      <c r="F30" s="2">
        <v>2034.7565</v>
      </c>
      <c r="G30" s="2">
        <v>3778.8335000000002</v>
      </c>
      <c r="H30" s="5">
        <f t="shared" si="0"/>
        <v>5813.59</v>
      </c>
    </row>
    <row r="31" spans="1:8" x14ac:dyDescent="0.25">
      <c r="A31" s="27"/>
      <c r="B31" s="11" t="s">
        <v>122</v>
      </c>
      <c r="C31" s="11" t="s">
        <v>40</v>
      </c>
      <c r="D31" s="11" t="s">
        <v>31</v>
      </c>
      <c r="E31" s="2"/>
      <c r="F31" s="2">
        <v>1477.0651</v>
      </c>
      <c r="G31" s="2">
        <v>2743.1209000000003</v>
      </c>
      <c r="H31" s="5">
        <f t="shared" si="0"/>
        <v>4220.1860000000006</v>
      </c>
    </row>
    <row r="32" spans="1:8" x14ac:dyDescent="0.25">
      <c r="A32" s="27"/>
      <c r="B32" s="11" t="s">
        <v>120</v>
      </c>
      <c r="C32" s="11" t="s">
        <v>40</v>
      </c>
      <c r="D32" s="11" t="s">
        <v>54</v>
      </c>
      <c r="E32" s="2"/>
      <c r="F32" s="2">
        <v>78848.713999999993</v>
      </c>
      <c r="G32" s="2">
        <v>146433.326</v>
      </c>
      <c r="H32" s="5">
        <f t="shared" ref="H32:H35" si="1">F32+G32</f>
        <v>225282.03999999998</v>
      </c>
    </row>
    <row r="33" spans="1:8" x14ac:dyDescent="0.25">
      <c r="A33" s="27"/>
      <c r="B33" s="11" t="s">
        <v>114</v>
      </c>
      <c r="C33" s="11" t="s">
        <v>40</v>
      </c>
      <c r="D33" s="11" t="s">
        <v>42</v>
      </c>
      <c r="E33" s="2"/>
      <c r="F33" s="2">
        <v>2086.1414999999997</v>
      </c>
      <c r="G33" s="2">
        <v>3874.2627857142861</v>
      </c>
      <c r="H33" s="5">
        <f t="shared" si="1"/>
        <v>5960.4042857142858</v>
      </c>
    </row>
    <row r="34" spans="1:8" x14ac:dyDescent="0.25">
      <c r="A34" s="27"/>
      <c r="B34" s="11" t="s">
        <v>178</v>
      </c>
      <c r="C34" s="11" t="s">
        <v>37</v>
      </c>
      <c r="D34" s="11" t="s">
        <v>33</v>
      </c>
      <c r="E34" s="2"/>
      <c r="F34" s="2">
        <v>5208.1260000000002</v>
      </c>
      <c r="G34" s="2">
        <v>9672.2340000000004</v>
      </c>
      <c r="H34" s="5">
        <f t="shared" si="1"/>
        <v>14880.36</v>
      </c>
    </row>
    <row r="35" spans="1:8" x14ac:dyDescent="0.25">
      <c r="A35" s="27"/>
      <c r="B35" s="11" t="s">
        <v>220</v>
      </c>
      <c r="C35" s="11" t="s">
        <v>220</v>
      </c>
      <c r="D35" s="11" t="s">
        <v>220</v>
      </c>
      <c r="E35" s="2"/>
      <c r="F35" s="2"/>
      <c r="G35" s="2"/>
      <c r="H35" s="5">
        <f t="shared" si="1"/>
        <v>0</v>
      </c>
    </row>
    <row r="36" spans="1:8" x14ac:dyDescent="0.25">
      <c r="A36" s="27"/>
      <c r="B36" s="28"/>
      <c r="C36" s="28"/>
      <c r="D36" s="28"/>
      <c r="E36" s="28"/>
      <c r="F36" s="28"/>
      <c r="G36" s="28"/>
      <c r="H36" s="28"/>
    </row>
    <row r="37" spans="1:8" x14ac:dyDescent="0.25">
      <c r="A37" s="9"/>
      <c r="B37" s="10"/>
      <c r="C37" s="10"/>
      <c r="D37" s="10"/>
      <c r="E37" s="10"/>
      <c r="F37" s="12">
        <f>SUM(F5:F35)</f>
        <v>956917.8760222221</v>
      </c>
      <c r="G37" s="12">
        <f>SUM(G5:G35)</f>
        <v>1777133.1983269835</v>
      </c>
      <c r="H37" s="12">
        <f t="shared" ref="H37" si="2">SUM(H5:H35)</f>
        <v>2734051.0743492059</v>
      </c>
    </row>
    <row r="38" spans="1:8" ht="14.25" customHeight="1" x14ac:dyDescent="0.25">
      <c r="A38" s="27" t="s">
        <v>5</v>
      </c>
      <c r="B38" s="11" t="s">
        <v>93</v>
      </c>
      <c r="C38" s="11" t="s">
        <v>40</v>
      </c>
      <c r="D38" s="11" t="s">
        <v>44</v>
      </c>
      <c r="E38" s="2"/>
      <c r="F38" s="2">
        <v>2486.6057222222221</v>
      </c>
      <c r="G38" s="2">
        <v>4617.9820555555561</v>
      </c>
      <c r="H38" s="5">
        <f>F38+G38</f>
        <v>7104.5877777777787</v>
      </c>
    </row>
    <row r="39" spans="1:8" ht="14.25" customHeight="1" x14ac:dyDescent="0.25">
      <c r="A39" s="27"/>
      <c r="B39" s="11" t="s">
        <v>108</v>
      </c>
      <c r="C39" s="11" t="s">
        <v>40</v>
      </c>
      <c r="D39" s="11" t="s">
        <v>46</v>
      </c>
      <c r="E39" s="2"/>
      <c r="F39" s="2">
        <v>175</v>
      </c>
      <c r="G39" s="2">
        <v>325</v>
      </c>
      <c r="H39" s="5">
        <f>F39+G39</f>
        <v>500</v>
      </c>
    </row>
    <row r="40" spans="1:8" ht="14.25" customHeight="1" x14ac:dyDescent="0.25">
      <c r="A40" s="27"/>
      <c r="B40" s="11" t="s">
        <v>80</v>
      </c>
      <c r="C40" s="11" t="s">
        <v>40</v>
      </c>
      <c r="D40" s="11" t="s">
        <v>81</v>
      </c>
      <c r="E40" s="2"/>
      <c r="F40" s="2">
        <v>206743.98149999997</v>
      </c>
      <c r="G40" s="2">
        <v>383953.10849999997</v>
      </c>
      <c r="H40" s="5">
        <f>F40+G40</f>
        <v>590697.09</v>
      </c>
    </row>
    <row r="41" spans="1:8" ht="14.25" customHeight="1" x14ac:dyDescent="0.25">
      <c r="A41" s="27"/>
      <c r="B41" s="11" t="s">
        <v>150</v>
      </c>
      <c r="C41" s="11" t="s">
        <v>37</v>
      </c>
      <c r="D41" s="11" t="s">
        <v>39</v>
      </c>
      <c r="E41" s="2"/>
      <c r="F41" s="2">
        <v>8834.8330000000005</v>
      </c>
      <c r="G41" s="2">
        <v>16407.547000000002</v>
      </c>
      <c r="H41" s="5">
        <f t="shared" ref="H41:H76" si="3">F41+G41</f>
        <v>25242.380000000005</v>
      </c>
    </row>
    <row r="42" spans="1:8" ht="14.25" customHeight="1" x14ac:dyDescent="0.25">
      <c r="A42" s="27"/>
      <c r="B42" s="11" t="s">
        <v>94</v>
      </c>
      <c r="C42" s="11" t="s">
        <v>40</v>
      </c>
      <c r="D42" s="11" t="s">
        <v>51</v>
      </c>
      <c r="E42" s="2"/>
      <c r="F42" s="2">
        <v>6187.9195</v>
      </c>
      <c r="G42" s="2">
        <v>11491.8505</v>
      </c>
      <c r="H42" s="5">
        <f t="shared" si="3"/>
        <v>17679.77</v>
      </c>
    </row>
    <row r="43" spans="1:8" ht="14.25" customHeight="1" x14ac:dyDescent="0.25">
      <c r="A43" s="27"/>
      <c r="B43" s="11" t="s">
        <v>143</v>
      </c>
      <c r="C43" s="11" t="s">
        <v>40</v>
      </c>
      <c r="D43" s="11" t="s">
        <v>47</v>
      </c>
      <c r="E43" s="2"/>
      <c r="F43" s="2">
        <v>2213.0960833333329</v>
      </c>
      <c r="G43" s="2">
        <v>4110.0355833333333</v>
      </c>
      <c r="H43" s="5">
        <f t="shared" si="3"/>
        <v>6323.1316666666662</v>
      </c>
    </row>
    <row r="44" spans="1:8" ht="14.25" customHeight="1" x14ac:dyDescent="0.25">
      <c r="A44" s="27"/>
      <c r="B44" s="11" t="s">
        <v>62</v>
      </c>
      <c r="C44" s="11" t="s">
        <v>40</v>
      </c>
      <c r="D44" s="11" t="s">
        <v>46</v>
      </c>
      <c r="E44" s="2"/>
      <c r="F44" s="2">
        <v>3315.4123333333332</v>
      </c>
      <c r="G44" s="2">
        <v>6157.1943333333338</v>
      </c>
      <c r="H44" s="5">
        <f t="shared" si="3"/>
        <v>9472.6066666666666</v>
      </c>
    </row>
    <row r="45" spans="1:8" ht="14.25" customHeight="1" x14ac:dyDescent="0.25">
      <c r="A45" s="27"/>
      <c r="B45" s="11" t="s">
        <v>127</v>
      </c>
      <c r="C45" s="11" t="s">
        <v>40</v>
      </c>
      <c r="D45" s="11" t="s">
        <v>45</v>
      </c>
      <c r="E45" s="2"/>
      <c r="F45" s="2">
        <v>3974.2395000000001</v>
      </c>
      <c r="G45" s="2">
        <v>7380.7305000000006</v>
      </c>
      <c r="H45" s="5">
        <f t="shared" si="3"/>
        <v>11354.970000000001</v>
      </c>
    </row>
    <row r="46" spans="1:8" ht="14.25" customHeight="1" x14ac:dyDescent="0.25">
      <c r="A46" s="27"/>
      <c r="B46" s="11" t="s">
        <v>55</v>
      </c>
      <c r="C46" s="11" t="s">
        <v>40</v>
      </c>
      <c r="D46" s="11" t="s">
        <v>46</v>
      </c>
      <c r="E46" s="2"/>
      <c r="F46" s="2">
        <v>864.29087500000003</v>
      </c>
      <c r="G46" s="2">
        <v>1605.1116250000002</v>
      </c>
      <c r="H46" s="5">
        <f t="shared" si="3"/>
        <v>2469.4025000000001</v>
      </c>
    </row>
    <row r="47" spans="1:8" ht="14.25" customHeight="1" x14ac:dyDescent="0.25">
      <c r="A47" s="27"/>
      <c r="B47" s="11" t="s">
        <v>88</v>
      </c>
      <c r="C47" s="11" t="s">
        <v>40</v>
      </c>
      <c r="D47" s="11" t="s">
        <v>39</v>
      </c>
      <c r="E47" s="2"/>
      <c r="F47" s="2">
        <v>2025.4266666666663</v>
      </c>
      <c r="G47" s="2">
        <v>3761.5066666666662</v>
      </c>
      <c r="H47" s="5">
        <f t="shared" si="3"/>
        <v>5786.9333333333325</v>
      </c>
    </row>
    <row r="48" spans="1:8" ht="14.25" customHeight="1" x14ac:dyDescent="0.25">
      <c r="A48" s="27"/>
      <c r="B48" s="11" t="s">
        <v>109</v>
      </c>
      <c r="C48" s="11" t="s">
        <v>40</v>
      </c>
      <c r="D48" s="11" t="s">
        <v>54</v>
      </c>
      <c r="E48" s="2"/>
      <c r="F48" s="2">
        <v>4871.5751</v>
      </c>
      <c r="G48" s="2">
        <v>9047.2109</v>
      </c>
      <c r="H48" s="5">
        <f t="shared" si="3"/>
        <v>13918.786</v>
      </c>
    </row>
    <row r="49" spans="1:8" ht="14.25" customHeight="1" x14ac:dyDescent="0.25">
      <c r="A49" s="27"/>
      <c r="B49" s="11" t="s">
        <v>72</v>
      </c>
      <c r="C49" s="11" t="s">
        <v>40</v>
      </c>
      <c r="D49" s="11" t="s">
        <v>73</v>
      </c>
      <c r="E49" s="2"/>
      <c r="F49" s="2">
        <v>5000.4849999999997</v>
      </c>
      <c r="G49" s="2">
        <v>9286.6149999999998</v>
      </c>
      <c r="H49" s="5">
        <f t="shared" si="3"/>
        <v>14287.099999999999</v>
      </c>
    </row>
    <row r="50" spans="1:8" ht="14.25" customHeight="1" x14ac:dyDescent="0.25">
      <c r="A50" s="27"/>
      <c r="B50" s="11" t="s">
        <v>156</v>
      </c>
      <c r="C50" s="11" t="s">
        <v>40</v>
      </c>
      <c r="D50" s="11" t="s">
        <v>46</v>
      </c>
      <c r="E50" s="2"/>
      <c r="F50" s="2">
        <v>116.66666666666666</v>
      </c>
      <c r="G50" s="2">
        <v>216.66666666666666</v>
      </c>
      <c r="H50" s="5">
        <f t="shared" si="3"/>
        <v>333.33333333333331</v>
      </c>
    </row>
    <row r="51" spans="1:8" ht="14.25" customHeight="1" x14ac:dyDescent="0.25">
      <c r="A51" s="27"/>
      <c r="B51" s="11" t="s">
        <v>102</v>
      </c>
      <c r="C51" s="11" t="s">
        <v>40</v>
      </c>
      <c r="D51" s="11" t="s">
        <v>33</v>
      </c>
      <c r="E51" s="2"/>
      <c r="F51" s="2">
        <v>20.523999999999997</v>
      </c>
      <c r="G51" s="2">
        <v>38.116</v>
      </c>
      <c r="H51" s="5">
        <f t="shared" si="3"/>
        <v>58.64</v>
      </c>
    </row>
    <row r="52" spans="1:8" ht="14.25" customHeight="1" x14ac:dyDescent="0.25">
      <c r="A52" s="27"/>
      <c r="B52" s="11" t="s">
        <v>85</v>
      </c>
      <c r="C52" s="11" t="s">
        <v>40</v>
      </c>
      <c r="D52" s="11" t="s">
        <v>44</v>
      </c>
      <c r="E52" s="2"/>
      <c r="F52" s="2">
        <v>2376.5559999999996</v>
      </c>
      <c r="G52" s="2">
        <v>4413.6040000000003</v>
      </c>
      <c r="H52" s="5">
        <f t="shared" si="3"/>
        <v>6790.16</v>
      </c>
    </row>
    <row r="53" spans="1:8" ht="14.25" customHeight="1" x14ac:dyDescent="0.25">
      <c r="A53" s="27"/>
      <c r="B53" s="11" t="s">
        <v>167</v>
      </c>
      <c r="C53" s="11" t="s">
        <v>40</v>
      </c>
      <c r="D53" s="11" t="s">
        <v>42</v>
      </c>
      <c r="E53" s="2"/>
      <c r="F53" s="2">
        <v>465.00299999999993</v>
      </c>
      <c r="G53" s="2">
        <v>863.577</v>
      </c>
      <c r="H53" s="5">
        <f t="shared" si="3"/>
        <v>1328.58</v>
      </c>
    </row>
    <row r="54" spans="1:8" ht="14.25" customHeight="1" x14ac:dyDescent="0.25">
      <c r="A54" s="27"/>
      <c r="B54" s="11" t="s">
        <v>153</v>
      </c>
      <c r="C54" s="11" t="s">
        <v>40</v>
      </c>
      <c r="D54" s="11" t="s">
        <v>31</v>
      </c>
      <c r="E54" s="2"/>
      <c r="F54" s="2">
        <v>6264.7389999999987</v>
      </c>
      <c r="G54" s="2">
        <v>11634.515285714284</v>
      </c>
      <c r="H54" s="5">
        <f t="shared" si="3"/>
        <v>17899.254285714283</v>
      </c>
    </row>
    <row r="55" spans="1:8" ht="14.25" customHeight="1" x14ac:dyDescent="0.25">
      <c r="A55" s="27"/>
      <c r="B55" s="11" t="s">
        <v>145</v>
      </c>
      <c r="C55" s="11" t="s">
        <v>40</v>
      </c>
      <c r="D55" s="11" t="s">
        <v>38</v>
      </c>
      <c r="E55" s="2"/>
      <c r="F55" s="2">
        <v>262.5</v>
      </c>
      <c r="G55" s="2">
        <v>487.5</v>
      </c>
      <c r="H55" s="5">
        <f t="shared" si="3"/>
        <v>750</v>
      </c>
    </row>
    <row r="56" spans="1:8" ht="14.25" customHeight="1" x14ac:dyDescent="0.25">
      <c r="A56" s="27"/>
      <c r="B56" s="11" t="s">
        <v>134</v>
      </c>
      <c r="C56" s="11" t="s">
        <v>40</v>
      </c>
      <c r="D56" s="11" t="s">
        <v>44</v>
      </c>
      <c r="E56" s="2"/>
      <c r="F56" s="2">
        <v>2515.7054999999996</v>
      </c>
      <c r="G56" s="2">
        <v>4672.0244999999995</v>
      </c>
      <c r="H56" s="5">
        <f t="shared" si="3"/>
        <v>7187.73</v>
      </c>
    </row>
    <row r="57" spans="1:8" ht="14.25" customHeight="1" x14ac:dyDescent="0.25">
      <c r="A57" s="27"/>
      <c r="B57" s="11" t="s">
        <v>152</v>
      </c>
      <c r="C57" s="11" t="s">
        <v>40</v>
      </c>
      <c r="D57" s="11" t="s">
        <v>151</v>
      </c>
      <c r="E57" s="2"/>
      <c r="F57" s="2">
        <v>132.37933333333334</v>
      </c>
      <c r="G57" s="2">
        <v>245.84733333333335</v>
      </c>
      <c r="H57" s="5">
        <f t="shared" si="3"/>
        <v>378.22666666666669</v>
      </c>
    </row>
    <row r="58" spans="1:8" ht="14.25" customHeight="1" x14ac:dyDescent="0.25">
      <c r="A58" s="27"/>
      <c r="B58" s="11" t="s">
        <v>110</v>
      </c>
      <c r="C58" s="11" t="s">
        <v>40</v>
      </c>
      <c r="D58" s="11" t="s">
        <v>42</v>
      </c>
      <c r="E58" s="2"/>
      <c r="F58" s="2">
        <v>1287.5029999999999</v>
      </c>
      <c r="G58" s="2">
        <v>2391.0770000000002</v>
      </c>
      <c r="H58" s="5">
        <f t="shared" si="3"/>
        <v>3678.58</v>
      </c>
    </row>
    <row r="59" spans="1:8" ht="14.25" customHeight="1" x14ac:dyDescent="0.25">
      <c r="A59" s="27"/>
      <c r="B59" s="11" t="s">
        <v>83</v>
      </c>
      <c r="C59" s="11" t="s">
        <v>40</v>
      </c>
      <c r="D59" s="11" t="s">
        <v>52</v>
      </c>
      <c r="E59" s="2"/>
      <c r="F59" s="2">
        <v>1466.297</v>
      </c>
      <c r="G59" s="2">
        <v>2723.123</v>
      </c>
      <c r="H59" s="5">
        <f t="shared" si="3"/>
        <v>4189.42</v>
      </c>
    </row>
    <row r="60" spans="1:8" ht="14.25" customHeight="1" x14ac:dyDescent="0.25">
      <c r="A60" s="27"/>
      <c r="B60" s="11" t="s">
        <v>131</v>
      </c>
      <c r="C60" s="11" t="s">
        <v>40</v>
      </c>
      <c r="D60" s="11" t="s">
        <v>54</v>
      </c>
      <c r="E60" s="2"/>
      <c r="F60" s="2">
        <v>105.94587499999999</v>
      </c>
      <c r="G60" s="2">
        <v>196.75662499999999</v>
      </c>
      <c r="H60" s="5">
        <f t="shared" si="3"/>
        <v>302.70249999999999</v>
      </c>
    </row>
    <row r="61" spans="1:8" ht="14.25" customHeight="1" x14ac:dyDescent="0.25">
      <c r="A61" s="27"/>
      <c r="B61" s="11" t="s">
        <v>57</v>
      </c>
      <c r="C61" s="11" t="s">
        <v>40</v>
      </c>
      <c r="D61" s="11" t="s">
        <v>56</v>
      </c>
      <c r="E61" s="2"/>
      <c r="F61" s="2">
        <v>87.5</v>
      </c>
      <c r="G61" s="2">
        <v>162.5</v>
      </c>
      <c r="H61" s="5">
        <f t="shared" si="3"/>
        <v>250</v>
      </c>
    </row>
    <row r="62" spans="1:8" ht="14.25" customHeight="1" x14ac:dyDescent="0.25">
      <c r="A62" s="27"/>
      <c r="B62" s="11" t="s">
        <v>174</v>
      </c>
      <c r="C62" s="11" t="s">
        <v>40</v>
      </c>
      <c r="D62" s="11" t="s">
        <v>45</v>
      </c>
      <c r="E62" s="2"/>
      <c r="F62" s="2">
        <v>18747.32475</v>
      </c>
      <c r="G62" s="2">
        <v>34816.460250000004</v>
      </c>
      <c r="H62" s="5">
        <f t="shared" si="3"/>
        <v>53563.785000000003</v>
      </c>
    </row>
    <row r="63" spans="1:8" ht="14.25" customHeight="1" x14ac:dyDescent="0.25">
      <c r="A63" s="27"/>
      <c r="B63" s="11" t="s">
        <v>112</v>
      </c>
      <c r="C63" s="11" t="s">
        <v>37</v>
      </c>
      <c r="D63" s="11" t="s">
        <v>33</v>
      </c>
      <c r="E63" s="2"/>
      <c r="F63" s="2">
        <v>5446.4433333333327</v>
      </c>
      <c r="G63" s="2">
        <v>10114.823333333334</v>
      </c>
      <c r="H63" s="5">
        <f t="shared" si="3"/>
        <v>15561.266666666666</v>
      </c>
    </row>
    <row r="64" spans="1:8" ht="14.25" customHeight="1" x14ac:dyDescent="0.25">
      <c r="A64" s="27"/>
      <c r="B64" s="11" t="s">
        <v>141</v>
      </c>
      <c r="C64" s="11" t="s">
        <v>37</v>
      </c>
      <c r="D64" s="11" t="s">
        <v>33</v>
      </c>
      <c r="E64" s="2"/>
      <c r="F64" s="2">
        <v>420.60199999999998</v>
      </c>
      <c r="G64" s="2">
        <v>781.11800000000005</v>
      </c>
      <c r="H64" s="5">
        <f t="shared" si="3"/>
        <v>1201.72</v>
      </c>
    </row>
    <row r="65" spans="1:8" ht="14.25" customHeight="1" x14ac:dyDescent="0.25">
      <c r="A65" s="27"/>
      <c r="B65" s="11" t="s">
        <v>149</v>
      </c>
      <c r="C65" s="11" t="s">
        <v>40</v>
      </c>
      <c r="D65" s="11" t="s">
        <v>42</v>
      </c>
      <c r="E65" s="2"/>
      <c r="F65" s="2">
        <v>87.5</v>
      </c>
      <c r="G65" s="2">
        <v>162.5</v>
      </c>
      <c r="H65" s="5">
        <f t="shared" si="3"/>
        <v>250</v>
      </c>
    </row>
    <row r="66" spans="1:8" ht="14.25" customHeight="1" x14ac:dyDescent="0.25">
      <c r="A66" s="27"/>
      <c r="B66" s="11" t="s">
        <v>158</v>
      </c>
      <c r="C66" s="11" t="s">
        <v>40</v>
      </c>
      <c r="D66" s="11" t="s">
        <v>44</v>
      </c>
      <c r="E66" s="2"/>
      <c r="F66" s="2">
        <v>87.5</v>
      </c>
      <c r="G66" s="2">
        <v>162.5</v>
      </c>
      <c r="H66" s="5">
        <f t="shared" si="3"/>
        <v>250</v>
      </c>
    </row>
    <row r="67" spans="1:8" ht="14.25" customHeight="1" x14ac:dyDescent="0.25">
      <c r="A67" s="27"/>
      <c r="B67" s="11" t="s">
        <v>116</v>
      </c>
      <c r="C67" s="11" t="s">
        <v>40</v>
      </c>
      <c r="D67" s="11" t="s">
        <v>39</v>
      </c>
      <c r="E67" s="2"/>
      <c r="F67" s="2">
        <v>116.66666666666666</v>
      </c>
      <c r="G67" s="2">
        <v>216.66666666666666</v>
      </c>
      <c r="H67" s="5">
        <f t="shared" si="3"/>
        <v>333.33333333333331</v>
      </c>
    </row>
    <row r="68" spans="1:8" ht="14.25" customHeight="1" x14ac:dyDescent="0.25">
      <c r="A68" s="27"/>
      <c r="B68" s="11" t="s">
        <v>133</v>
      </c>
      <c r="C68" s="11" t="s">
        <v>40</v>
      </c>
      <c r="D68" s="11" t="s">
        <v>42</v>
      </c>
      <c r="E68" s="2"/>
      <c r="F68" s="2">
        <v>1312.5895999999998</v>
      </c>
      <c r="G68" s="2">
        <v>2437.6664000000001</v>
      </c>
      <c r="H68" s="5">
        <f t="shared" si="3"/>
        <v>3750.2559999999999</v>
      </c>
    </row>
    <row r="69" spans="1:8" ht="14.25" customHeight="1" x14ac:dyDescent="0.25">
      <c r="A69" s="27"/>
      <c r="B69" s="11" t="s">
        <v>87</v>
      </c>
      <c r="C69" s="11" t="s">
        <v>40</v>
      </c>
      <c r="D69" s="11" t="s">
        <v>63</v>
      </c>
      <c r="E69" s="2"/>
      <c r="F69" s="2">
        <v>87.5</v>
      </c>
      <c r="G69" s="2">
        <v>162.5</v>
      </c>
      <c r="H69" s="5">
        <f t="shared" si="3"/>
        <v>250</v>
      </c>
    </row>
    <row r="70" spans="1:8" ht="14.25" customHeight="1" x14ac:dyDescent="0.25">
      <c r="A70" s="27"/>
      <c r="B70" s="11" t="s">
        <v>144</v>
      </c>
      <c r="C70" s="11" t="s">
        <v>40</v>
      </c>
      <c r="D70" s="11" t="s">
        <v>211</v>
      </c>
      <c r="E70" s="2"/>
      <c r="F70" s="2">
        <v>85658.943299999984</v>
      </c>
      <c r="G70" s="2">
        <v>159080.8947</v>
      </c>
      <c r="H70" s="5">
        <f t="shared" si="3"/>
        <v>244739.83799999999</v>
      </c>
    </row>
    <row r="71" spans="1:8" ht="14.25" customHeight="1" x14ac:dyDescent="0.25">
      <c r="A71" s="27"/>
      <c r="B71" s="11" t="s">
        <v>157</v>
      </c>
      <c r="C71" s="11" t="s">
        <v>40</v>
      </c>
      <c r="D71" s="11" t="s">
        <v>54</v>
      </c>
      <c r="E71" s="2"/>
      <c r="F71" s="2">
        <v>3329.3806000000004</v>
      </c>
      <c r="G71" s="2">
        <v>6183.135400000001</v>
      </c>
      <c r="H71" s="5">
        <f t="shared" si="3"/>
        <v>9512.5160000000014</v>
      </c>
    </row>
    <row r="72" spans="1:8" ht="14.25" customHeight="1" x14ac:dyDescent="0.25">
      <c r="A72" s="27"/>
      <c r="B72" s="11" t="s">
        <v>67</v>
      </c>
      <c r="C72" s="11" t="s">
        <v>37</v>
      </c>
      <c r="D72" s="11" t="s">
        <v>38</v>
      </c>
      <c r="E72" s="2"/>
      <c r="F72" s="2">
        <v>70</v>
      </c>
      <c r="G72" s="2">
        <v>130</v>
      </c>
      <c r="H72" s="5">
        <f t="shared" si="3"/>
        <v>200</v>
      </c>
    </row>
    <row r="73" spans="1:8" ht="14.25" customHeight="1" x14ac:dyDescent="0.25">
      <c r="A73" s="27"/>
      <c r="B73" s="11" t="s">
        <v>60</v>
      </c>
      <c r="C73" s="11" t="s">
        <v>40</v>
      </c>
      <c r="D73" s="11" t="s">
        <v>46</v>
      </c>
      <c r="E73" s="2"/>
      <c r="F73" s="2">
        <v>984.37499999999989</v>
      </c>
      <c r="G73" s="2">
        <v>1828.125</v>
      </c>
      <c r="H73" s="5">
        <f t="shared" si="3"/>
        <v>2812.5</v>
      </c>
    </row>
    <row r="74" spans="1:8" ht="14.25" customHeight="1" x14ac:dyDescent="0.25">
      <c r="A74" s="27"/>
      <c r="B74" s="11" t="s">
        <v>122</v>
      </c>
      <c r="C74" s="11" t="s">
        <v>40</v>
      </c>
      <c r="D74" s="11" t="s">
        <v>31</v>
      </c>
      <c r="E74" s="2"/>
      <c r="F74" s="2">
        <v>1477.0651</v>
      </c>
      <c r="G74" s="2">
        <v>2743.1209000000003</v>
      </c>
      <c r="H74" s="5">
        <f t="shared" si="3"/>
        <v>4220.1860000000006</v>
      </c>
    </row>
    <row r="75" spans="1:8" ht="14.25" customHeight="1" x14ac:dyDescent="0.25">
      <c r="A75" s="27"/>
      <c r="B75" s="11" t="s">
        <v>159</v>
      </c>
      <c r="C75" s="11" t="s">
        <v>40</v>
      </c>
      <c r="D75" s="11" t="s">
        <v>52</v>
      </c>
      <c r="E75" s="2"/>
      <c r="F75" s="2">
        <v>1714.7864999999999</v>
      </c>
      <c r="G75" s="2">
        <v>3184.6035000000002</v>
      </c>
      <c r="H75" s="5">
        <f t="shared" si="3"/>
        <v>4899.3900000000003</v>
      </c>
    </row>
    <row r="76" spans="1:8" x14ac:dyDescent="0.25">
      <c r="A76" s="27"/>
      <c r="B76" s="11" t="s">
        <v>114</v>
      </c>
      <c r="C76" s="11" t="s">
        <v>40</v>
      </c>
      <c r="D76" s="11" t="s">
        <v>42</v>
      </c>
      <c r="E76" s="2"/>
      <c r="F76" s="2">
        <v>2086.1414999999997</v>
      </c>
      <c r="G76" s="2">
        <v>3874.2627857142861</v>
      </c>
      <c r="H76" s="5">
        <f t="shared" si="3"/>
        <v>5960.4042857142858</v>
      </c>
    </row>
    <row r="77" spans="1:8" x14ac:dyDescent="0.25">
      <c r="A77" s="27"/>
      <c r="B77" s="11" t="s">
        <v>70</v>
      </c>
      <c r="C77" s="11" t="s">
        <v>40</v>
      </c>
      <c r="D77" s="11" t="s">
        <v>44</v>
      </c>
      <c r="E77" s="2"/>
      <c r="F77" s="2">
        <v>393.39299999999997</v>
      </c>
      <c r="G77" s="2">
        <v>730.58699999999999</v>
      </c>
      <c r="H77" s="5">
        <f t="shared" ref="H77:H80" si="4">F77+G77</f>
        <v>1123.98</v>
      </c>
    </row>
    <row r="78" spans="1:8" x14ac:dyDescent="0.25">
      <c r="A78" s="27"/>
      <c r="B78" s="11" t="s">
        <v>132</v>
      </c>
      <c r="C78" s="11" t="s">
        <v>40</v>
      </c>
      <c r="D78" s="11" t="s">
        <v>31</v>
      </c>
      <c r="E78" s="2"/>
      <c r="F78" s="2">
        <v>4476.1954999999998</v>
      </c>
      <c r="G78" s="2">
        <v>8312.9344999999994</v>
      </c>
      <c r="H78" s="5">
        <f t="shared" si="4"/>
        <v>12789.13</v>
      </c>
    </row>
    <row r="79" spans="1:8" x14ac:dyDescent="0.25">
      <c r="A79" s="27"/>
      <c r="B79" s="11" t="s">
        <v>220</v>
      </c>
      <c r="C79" s="11" t="s">
        <v>220</v>
      </c>
      <c r="D79" s="11" t="s">
        <v>220</v>
      </c>
      <c r="E79" s="2"/>
      <c r="F79" s="2"/>
      <c r="G79" s="2"/>
      <c r="H79" s="5">
        <f t="shared" si="4"/>
        <v>0</v>
      </c>
    </row>
    <row r="80" spans="1:8" x14ac:dyDescent="0.25">
      <c r="A80" s="27"/>
      <c r="B80" s="11" t="s">
        <v>220</v>
      </c>
      <c r="C80" s="11" t="s">
        <v>220</v>
      </c>
      <c r="D80" s="11" t="s">
        <v>220</v>
      </c>
      <c r="E80" s="2"/>
      <c r="F80" s="2"/>
      <c r="G80" s="2"/>
      <c r="H80" s="5">
        <f t="shared" si="4"/>
        <v>0</v>
      </c>
    </row>
    <row r="81" spans="1:8" x14ac:dyDescent="0.25">
      <c r="A81" s="27"/>
      <c r="B81" s="28"/>
      <c r="C81" s="28"/>
      <c r="D81" s="28"/>
      <c r="E81" s="28"/>
      <c r="F81" s="28"/>
      <c r="G81" s="28"/>
      <c r="H81" s="28"/>
    </row>
    <row r="82" spans="1:8" x14ac:dyDescent="0.25">
      <c r="A82" s="9"/>
      <c r="B82" s="10"/>
      <c r="C82" s="10"/>
      <c r="D82" s="10"/>
      <c r="E82" s="10"/>
      <c r="F82" s="12">
        <f>SUM(F38:F80)</f>
        <v>388290.59150555555</v>
      </c>
      <c r="G82" s="12">
        <f t="shared" ref="G82:H82" si="5">SUM(G38:G80)</f>
        <v>721111.09851031739</v>
      </c>
      <c r="H82" s="12">
        <f t="shared" si="5"/>
        <v>1109401.6900158729</v>
      </c>
    </row>
    <row r="83" spans="1:8" ht="14.25" customHeight="1" x14ac:dyDescent="0.25">
      <c r="A83" s="27" t="s">
        <v>6</v>
      </c>
      <c r="B83" s="11" t="s">
        <v>80</v>
      </c>
      <c r="C83" s="11" t="s">
        <v>40</v>
      </c>
      <c r="D83" s="11" t="s">
        <v>81</v>
      </c>
      <c r="E83" s="2"/>
      <c r="F83" s="2">
        <v>206743.98149999997</v>
      </c>
      <c r="G83" s="2">
        <v>383953.10849999997</v>
      </c>
      <c r="H83" s="5">
        <f>F83+G83</f>
        <v>590697.09</v>
      </c>
    </row>
    <row r="84" spans="1:8" x14ac:dyDescent="0.25">
      <c r="A84" s="27"/>
      <c r="B84" s="11" t="s">
        <v>144</v>
      </c>
      <c r="C84" s="11" t="s">
        <v>40</v>
      </c>
      <c r="D84" s="11" t="s">
        <v>211</v>
      </c>
      <c r="E84" s="2"/>
      <c r="F84" s="2">
        <v>85658.943299999984</v>
      </c>
      <c r="G84" s="2">
        <v>159080.8947</v>
      </c>
      <c r="H84" s="5">
        <f t="shared" ref="H84:H88" si="6">F84+G84</f>
        <v>244739.83799999999</v>
      </c>
    </row>
    <row r="85" spans="1:8" x14ac:dyDescent="0.25">
      <c r="A85" s="27"/>
      <c r="B85" s="11" t="s">
        <v>220</v>
      </c>
      <c r="C85" s="11" t="s">
        <v>220</v>
      </c>
      <c r="D85" s="11" t="s">
        <v>220</v>
      </c>
      <c r="E85" s="2"/>
      <c r="F85" s="2"/>
      <c r="G85" s="2"/>
      <c r="H85" s="5">
        <f t="shared" si="6"/>
        <v>0</v>
      </c>
    </row>
    <row r="86" spans="1:8" x14ac:dyDescent="0.25">
      <c r="A86" s="27"/>
      <c r="B86" s="11" t="s">
        <v>220</v>
      </c>
      <c r="C86" s="11" t="s">
        <v>220</v>
      </c>
      <c r="D86" s="11" t="s">
        <v>220</v>
      </c>
      <c r="E86" s="2"/>
      <c r="F86" s="2"/>
      <c r="G86" s="2"/>
      <c r="H86" s="5">
        <f t="shared" si="6"/>
        <v>0</v>
      </c>
    </row>
    <row r="87" spans="1:8" x14ac:dyDescent="0.25">
      <c r="A87" s="27"/>
      <c r="B87" s="11" t="s">
        <v>220</v>
      </c>
      <c r="C87" s="11" t="s">
        <v>220</v>
      </c>
      <c r="D87" s="11" t="s">
        <v>220</v>
      </c>
      <c r="E87" s="2"/>
      <c r="F87" s="2"/>
      <c r="G87" s="2"/>
      <c r="H87" s="5">
        <f t="shared" si="6"/>
        <v>0</v>
      </c>
    </row>
    <row r="88" spans="1:8" x14ac:dyDescent="0.25">
      <c r="A88" s="27"/>
      <c r="B88" s="11" t="s">
        <v>220</v>
      </c>
      <c r="C88" s="11" t="s">
        <v>220</v>
      </c>
      <c r="D88" s="11" t="s">
        <v>220</v>
      </c>
      <c r="E88" s="2"/>
      <c r="F88" s="2"/>
      <c r="G88" s="2"/>
      <c r="H88" s="5">
        <f t="shared" si="6"/>
        <v>0</v>
      </c>
    </row>
    <row r="89" spans="1:8" x14ac:dyDescent="0.25">
      <c r="A89" s="27"/>
      <c r="B89" s="28"/>
      <c r="C89" s="28"/>
      <c r="D89" s="28"/>
      <c r="E89" s="28"/>
      <c r="F89" s="28"/>
      <c r="G89" s="28"/>
      <c r="H89" s="28"/>
    </row>
    <row r="90" spans="1:8" x14ac:dyDescent="0.25">
      <c r="A90" s="9"/>
      <c r="B90" s="10"/>
      <c r="C90" s="10"/>
      <c r="D90" s="10"/>
      <c r="E90" s="10"/>
      <c r="F90" s="12">
        <f>SUM(F83:F88)</f>
        <v>292402.92479999992</v>
      </c>
      <c r="G90" s="12">
        <f t="shared" ref="G90:H90" si="7">SUM(G83:G88)</f>
        <v>543034.00319999992</v>
      </c>
      <c r="H90" s="12">
        <f t="shared" si="7"/>
        <v>835436.92799999996</v>
      </c>
    </row>
    <row r="91" spans="1:8" ht="14.25" customHeight="1" x14ac:dyDescent="0.25">
      <c r="A91" s="27" t="s">
        <v>7</v>
      </c>
      <c r="B91" s="11" t="s">
        <v>80</v>
      </c>
      <c r="C91" s="11" t="s">
        <v>40</v>
      </c>
      <c r="D91" s="11" t="s">
        <v>81</v>
      </c>
      <c r="E91" s="2"/>
      <c r="F91" s="2">
        <v>206743.98149999997</v>
      </c>
      <c r="G91" s="2">
        <v>383953.10849999997</v>
      </c>
      <c r="H91" s="5">
        <f>F91+G91</f>
        <v>590697.09</v>
      </c>
    </row>
    <row r="92" spans="1:8" x14ac:dyDescent="0.25">
      <c r="A92" s="27"/>
      <c r="B92" s="11" t="s">
        <v>144</v>
      </c>
      <c r="C92" s="11" t="s">
        <v>40</v>
      </c>
      <c r="D92" s="11" t="s">
        <v>211</v>
      </c>
      <c r="E92" s="2"/>
      <c r="F92" s="2">
        <v>85658.943299999984</v>
      </c>
      <c r="G92" s="2">
        <v>159080.8947</v>
      </c>
      <c r="H92" s="5">
        <f t="shared" ref="H92:H96" si="8">F92+G92</f>
        <v>244739.83799999999</v>
      </c>
    </row>
    <row r="93" spans="1:8" x14ac:dyDescent="0.25">
      <c r="A93" s="27"/>
      <c r="B93" s="11" t="s">
        <v>220</v>
      </c>
      <c r="C93" s="11" t="s">
        <v>220</v>
      </c>
      <c r="D93" s="11" t="s">
        <v>220</v>
      </c>
      <c r="E93" s="2"/>
      <c r="F93" s="2"/>
      <c r="G93" s="2"/>
      <c r="H93" s="5">
        <f t="shared" si="8"/>
        <v>0</v>
      </c>
    </row>
    <row r="94" spans="1:8" x14ac:dyDescent="0.25">
      <c r="A94" s="27"/>
      <c r="B94" s="11" t="s">
        <v>220</v>
      </c>
      <c r="C94" s="11" t="s">
        <v>220</v>
      </c>
      <c r="D94" s="11" t="s">
        <v>220</v>
      </c>
      <c r="E94" s="2"/>
      <c r="F94" s="2"/>
      <c r="G94" s="2"/>
      <c r="H94" s="5">
        <f t="shared" si="8"/>
        <v>0</v>
      </c>
    </row>
    <row r="95" spans="1:8" x14ac:dyDescent="0.25">
      <c r="A95" s="27"/>
      <c r="B95" s="11" t="s">
        <v>220</v>
      </c>
      <c r="C95" s="11" t="s">
        <v>220</v>
      </c>
      <c r="D95" s="11" t="s">
        <v>220</v>
      </c>
      <c r="E95" s="2"/>
      <c r="F95" s="2"/>
      <c r="G95" s="2"/>
      <c r="H95" s="5">
        <f t="shared" si="8"/>
        <v>0</v>
      </c>
    </row>
    <row r="96" spans="1:8" x14ac:dyDescent="0.25">
      <c r="A96" s="27"/>
      <c r="B96" s="11" t="s">
        <v>220</v>
      </c>
      <c r="C96" s="11" t="s">
        <v>220</v>
      </c>
      <c r="D96" s="11" t="s">
        <v>220</v>
      </c>
      <c r="E96" s="2"/>
      <c r="F96" s="2"/>
      <c r="G96" s="2"/>
      <c r="H96" s="5">
        <f t="shared" si="8"/>
        <v>0</v>
      </c>
    </row>
    <row r="97" spans="1:8" x14ac:dyDescent="0.25">
      <c r="A97" s="27"/>
      <c r="B97" s="28"/>
      <c r="C97" s="28"/>
      <c r="D97" s="28"/>
      <c r="E97" s="28"/>
      <c r="F97" s="28"/>
      <c r="G97" s="28"/>
      <c r="H97" s="28"/>
    </row>
    <row r="98" spans="1:8" x14ac:dyDescent="0.25">
      <c r="A98" s="9"/>
      <c r="B98" s="10"/>
      <c r="C98" s="10"/>
      <c r="D98" s="10"/>
      <c r="E98" s="10"/>
      <c r="F98" s="12">
        <f>SUM(F91:F96)</f>
        <v>292402.92479999992</v>
      </c>
      <c r="G98" s="12">
        <f t="shared" ref="G98:H98" si="9">SUM(G91:G96)</f>
        <v>543034.00319999992</v>
      </c>
      <c r="H98" s="12">
        <f t="shared" si="9"/>
        <v>835436.92799999996</v>
      </c>
    </row>
    <row r="99" spans="1:8" x14ac:dyDescent="0.25">
      <c r="A99" s="27" t="s">
        <v>9</v>
      </c>
      <c r="B99" s="11" t="s">
        <v>93</v>
      </c>
      <c r="C99" s="11" t="s">
        <v>40</v>
      </c>
      <c r="D99" s="11" t="s">
        <v>44</v>
      </c>
      <c r="E99" s="2"/>
      <c r="F99" s="2">
        <v>2486.6057222222221</v>
      </c>
      <c r="G99" s="2">
        <v>4617.9820555555561</v>
      </c>
      <c r="H99" s="5">
        <f t="shared" ref="H99:H142" si="10">F99+G99</f>
        <v>7104.5877777777787</v>
      </c>
    </row>
    <row r="100" spans="1:8" x14ac:dyDescent="0.25">
      <c r="A100" s="27"/>
      <c r="B100" s="11" t="s">
        <v>182</v>
      </c>
      <c r="C100" s="11" t="s">
        <v>40</v>
      </c>
      <c r="D100" s="11" t="s">
        <v>45</v>
      </c>
      <c r="E100" s="2"/>
      <c r="F100" s="2">
        <v>350</v>
      </c>
      <c r="G100" s="2">
        <v>650</v>
      </c>
      <c r="H100" s="5">
        <f t="shared" si="10"/>
        <v>1000</v>
      </c>
    </row>
    <row r="101" spans="1:8" x14ac:dyDescent="0.25">
      <c r="A101" s="27"/>
      <c r="B101" s="11" t="s">
        <v>80</v>
      </c>
      <c r="C101" s="11" t="s">
        <v>40</v>
      </c>
      <c r="D101" s="11" t="s">
        <v>81</v>
      </c>
      <c r="E101" s="2"/>
      <c r="F101" s="2">
        <v>137829.321</v>
      </c>
      <c r="G101" s="2">
        <v>255968.73900000006</v>
      </c>
      <c r="H101" s="5">
        <f t="shared" si="10"/>
        <v>393798.06000000006</v>
      </c>
    </row>
    <row r="102" spans="1:8" x14ac:dyDescent="0.25">
      <c r="A102" s="27"/>
      <c r="B102" s="11" t="s">
        <v>168</v>
      </c>
      <c r="C102" s="11" t="s">
        <v>40</v>
      </c>
      <c r="D102" s="11" t="s">
        <v>39</v>
      </c>
      <c r="E102" s="2"/>
      <c r="F102" s="2">
        <v>20264.93175</v>
      </c>
      <c r="G102" s="2">
        <v>37634.873250000004</v>
      </c>
      <c r="H102" s="5">
        <f t="shared" si="10"/>
        <v>57899.805000000008</v>
      </c>
    </row>
    <row r="103" spans="1:8" x14ac:dyDescent="0.25">
      <c r="A103" s="27"/>
      <c r="B103" s="11" t="s">
        <v>94</v>
      </c>
      <c r="C103" s="11" t="s">
        <v>40</v>
      </c>
      <c r="D103" s="11" t="s">
        <v>51</v>
      </c>
      <c r="E103" s="2"/>
      <c r="F103" s="2">
        <v>6187.9195</v>
      </c>
      <c r="G103" s="2">
        <v>11491.8505</v>
      </c>
      <c r="H103" s="5">
        <f t="shared" si="10"/>
        <v>17679.77</v>
      </c>
    </row>
    <row r="104" spans="1:8" x14ac:dyDescent="0.25">
      <c r="A104" s="27"/>
      <c r="B104" s="11" t="s">
        <v>143</v>
      </c>
      <c r="C104" s="11" t="s">
        <v>40</v>
      </c>
      <c r="D104" s="11" t="s">
        <v>47</v>
      </c>
      <c r="E104" s="2"/>
      <c r="F104" s="2">
        <v>2213.0960833333329</v>
      </c>
      <c r="G104" s="2">
        <v>4110.0355833333333</v>
      </c>
      <c r="H104" s="5">
        <f t="shared" si="10"/>
        <v>6323.1316666666662</v>
      </c>
    </row>
    <row r="105" spans="1:8" x14ac:dyDescent="0.25">
      <c r="A105" s="27"/>
      <c r="B105" s="11" t="s">
        <v>127</v>
      </c>
      <c r="C105" s="11" t="s">
        <v>40</v>
      </c>
      <c r="D105" s="11" t="s">
        <v>45</v>
      </c>
      <c r="E105" s="2"/>
      <c r="F105" s="2">
        <v>3974.2395000000001</v>
      </c>
      <c r="G105" s="2">
        <v>7380.7305000000006</v>
      </c>
      <c r="H105" s="5">
        <f t="shared" si="10"/>
        <v>11354.970000000001</v>
      </c>
    </row>
    <row r="106" spans="1:8" x14ac:dyDescent="0.25">
      <c r="A106" s="27"/>
      <c r="B106" s="11" t="s">
        <v>129</v>
      </c>
      <c r="C106" s="11" t="s">
        <v>40</v>
      </c>
      <c r="D106" s="11" t="s">
        <v>43</v>
      </c>
      <c r="E106" s="2"/>
      <c r="F106" s="2">
        <v>87.5</v>
      </c>
      <c r="G106" s="2">
        <v>162.5</v>
      </c>
      <c r="H106" s="5">
        <f t="shared" si="10"/>
        <v>250</v>
      </c>
    </row>
    <row r="107" spans="1:8" x14ac:dyDescent="0.25">
      <c r="A107" s="27"/>
      <c r="B107" s="11" t="s">
        <v>55</v>
      </c>
      <c r="C107" s="11" t="s">
        <v>40</v>
      </c>
      <c r="D107" s="11" t="s">
        <v>46</v>
      </c>
      <c r="E107" s="2"/>
      <c r="F107" s="2">
        <v>864.29087500000003</v>
      </c>
      <c r="G107" s="2">
        <v>1605.1116250000002</v>
      </c>
      <c r="H107" s="5">
        <f t="shared" si="10"/>
        <v>2469.4025000000001</v>
      </c>
    </row>
    <row r="108" spans="1:8" x14ac:dyDescent="0.25">
      <c r="A108" s="27"/>
      <c r="B108" s="11" t="s">
        <v>109</v>
      </c>
      <c r="C108" s="11" t="s">
        <v>40</v>
      </c>
      <c r="D108" s="11" t="s">
        <v>54</v>
      </c>
      <c r="E108" s="2"/>
      <c r="F108" s="2">
        <v>4871.5751</v>
      </c>
      <c r="G108" s="2">
        <v>9047.2109</v>
      </c>
      <c r="H108" s="5">
        <f t="shared" si="10"/>
        <v>13918.786</v>
      </c>
    </row>
    <row r="109" spans="1:8" x14ac:dyDescent="0.25">
      <c r="A109" s="27"/>
      <c r="B109" s="11" t="s">
        <v>105</v>
      </c>
      <c r="C109" s="11" t="s">
        <v>40</v>
      </c>
      <c r="D109" s="11" t="s">
        <v>10</v>
      </c>
      <c r="E109" s="2"/>
      <c r="F109" s="2">
        <v>1045.8462</v>
      </c>
      <c r="G109" s="2">
        <v>1942.2858000000001</v>
      </c>
      <c r="H109" s="5">
        <f t="shared" si="10"/>
        <v>2988.1320000000001</v>
      </c>
    </row>
    <row r="110" spans="1:8" x14ac:dyDescent="0.25">
      <c r="A110" s="27"/>
      <c r="B110" s="11" t="s">
        <v>89</v>
      </c>
      <c r="C110" s="11" t="s">
        <v>40</v>
      </c>
      <c r="D110" s="11" t="s">
        <v>54</v>
      </c>
      <c r="E110" s="2"/>
      <c r="F110" s="2">
        <v>25760.404599999998</v>
      </c>
      <c r="G110" s="2">
        <v>47840.751400000001</v>
      </c>
      <c r="H110" s="5">
        <f t="shared" si="10"/>
        <v>73601.156000000003</v>
      </c>
    </row>
    <row r="111" spans="1:8" x14ac:dyDescent="0.25">
      <c r="A111" s="27"/>
      <c r="B111" s="11" t="s">
        <v>75</v>
      </c>
      <c r="C111" s="11" t="s">
        <v>40</v>
      </c>
      <c r="D111" s="11" t="s">
        <v>42</v>
      </c>
      <c r="E111" s="2"/>
      <c r="F111" s="2">
        <v>87.5</v>
      </c>
      <c r="G111" s="2">
        <v>162.5</v>
      </c>
      <c r="H111" s="5">
        <f t="shared" si="10"/>
        <v>250</v>
      </c>
    </row>
    <row r="112" spans="1:8" x14ac:dyDescent="0.25">
      <c r="A112" s="27"/>
      <c r="B112" s="11" t="s">
        <v>137</v>
      </c>
      <c r="C112" s="11" t="s">
        <v>37</v>
      </c>
      <c r="D112" s="11" t="s">
        <v>39</v>
      </c>
      <c r="E112" s="2"/>
      <c r="F112" s="2">
        <v>4356.1332499999999</v>
      </c>
      <c r="G112" s="2">
        <v>8089.9617499999995</v>
      </c>
      <c r="H112" s="5">
        <f t="shared" si="10"/>
        <v>12446.094999999999</v>
      </c>
    </row>
    <row r="113" spans="1:8" x14ac:dyDescent="0.25">
      <c r="A113" s="27"/>
      <c r="B113" s="11" t="s">
        <v>107</v>
      </c>
      <c r="C113" s="11" t="s">
        <v>40</v>
      </c>
      <c r="D113" s="11" t="s">
        <v>63</v>
      </c>
      <c r="E113" s="2"/>
      <c r="F113" s="2">
        <v>127.82875</v>
      </c>
      <c r="G113" s="2">
        <v>237.39625000000001</v>
      </c>
      <c r="H113" s="5">
        <f t="shared" si="10"/>
        <v>365.22500000000002</v>
      </c>
    </row>
    <row r="114" spans="1:8" x14ac:dyDescent="0.25">
      <c r="A114" s="27"/>
      <c r="B114" s="11" t="s">
        <v>167</v>
      </c>
      <c r="C114" s="11" t="s">
        <v>40</v>
      </c>
      <c r="D114" s="11" t="s">
        <v>42</v>
      </c>
      <c r="E114" s="2"/>
      <c r="F114" s="2">
        <v>465.00299999999993</v>
      </c>
      <c r="G114" s="2">
        <v>863.577</v>
      </c>
      <c r="H114" s="5">
        <f t="shared" si="10"/>
        <v>1328.58</v>
      </c>
    </row>
    <row r="115" spans="1:8" x14ac:dyDescent="0.25">
      <c r="A115" s="27"/>
      <c r="B115" s="11" t="s">
        <v>153</v>
      </c>
      <c r="C115" s="11" t="s">
        <v>40</v>
      </c>
      <c r="D115" s="11" t="s">
        <v>31</v>
      </c>
      <c r="E115" s="2"/>
      <c r="F115" s="2">
        <v>6264.7389999999987</v>
      </c>
      <c r="G115" s="2">
        <v>11634.515285714284</v>
      </c>
      <c r="H115" s="5">
        <f t="shared" si="10"/>
        <v>17899.254285714283</v>
      </c>
    </row>
    <row r="116" spans="1:8" x14ac:dyDescent="0.25">
      <c r="A116" s="27"/>
      <c r="B116" s="11" t="s">
        <v>172</v>
      </c>
      <c r="C116" s="11" t="s">
        <v>37</v>
      </c>
      <c r="D116" s="11" t="s">
        <v>33</v>
      </c>
      <c r="E116" s="2"/>
      <c r="F116" s="2">
        <v>1952.9824999999994</v>
      </c>
      <c r="G116" s="2">
        <v>3626.9674999999993</v>
      </c>
      <c r="H116" s="5">
        <f t="shared" si="10"/>
        <v>5579.9499999999989</v>
      </c>
    </row>
    <row r="117" spans="1:8" x14ac:dyDescent="0.25">
      <c r="A117" s="27"/>
      <c r="B117" s="11" t="s">
        <v>148</v>
      </c>
      <c r="C117" s="11" t="s">
        <v>40</v>
      </c>
      <c r="D117" s="11" t="s">
        <v>147</v>
      </c>
      <c r="E117" s="2"/>
      <c r="F117" s="2">
        <v>54090.458333333328</v>
      </c>
      <c r="G117" s="2">
        <v>100453.70833333333</v>
      </c>
      <c r="H117" s="5">
        <f t="shared" si="10"/>
        <v>154544.16666666666</v>
      </c>
    </row>
    <row r="118" spans="1:8" x14ac:dyDescent="0.25">
      <c r="A118" s="27"/>
      <c r="B118" s="11" t="s">
        <v>125</v>
      </c>
      <c r="C118" s="11" t="s">
        <v>37</v>
      </c>
      <c r="D118" s="11" t="s">
        <v>39</v>
      </c>
      <c r="E118" s="2"/>
      <c r="F118" s="2">
        <v>3099.2628333333332</v>
      </c>
      <c r="G118" s="2">
        <v>5755.7738333333336</v>
      </c>
      <c r="H118" s="5">
        <f t="shared" si="10"/>
        <v>8855.0366666666669</v>
      </c>
    </row>
    <row r="119" spans="1:8" x14ac:dyDescent="0.25">
      <c r="A119" s="27"/>
      <c r="B119" s="11" t="s">
        <v>152</v>
      </c>
      <c r="C119" s="11" t="s">
        <v>40</v>
      </c>
      <c r="D119" s="11" t="s">
        <v>151</v>
      </c>
      <c r="E119" s="2"/>
      <c r="F119" s="2">
        <v>132.37933333333334</v>
      </c>
      <c r="G119" s="2">
        <v>245.84733333333335</v>
      </c>
      <c r="H119" s="5">
        <f t="shared" si="10"/>
        <v>378.22666666666669</v>
      </c>
    </row>
    <row r="120" spans="1:8" x14ac:dyDescent="0.25">
      <c r="A120" s="27"/>
      <c r="B120" s="11" t="s">
        <v>74</v>
      </c>
      <c r="C120" s="11" t="s">
        <v>40</v>
      </c>
      <c r="D120" s="11" t="s">
        <v>48</v>
      </c>
      <c r="E120" s="2"/>
      <c r="F120" s="2">
        <v>197.036</v>
      </c>
      <c r="G120" s="2">
        <v>365.92400000000004</v>
      </c>
      <c r="H120" s="5">
        <f t="shared" si="10"/>
        <v>562.96</v>
      </c>
    </row>
    <row r="121" spans="1:8" x14ac:dyDescent="0.25">
      <c r="A121" s="27"/>
      <c r="B121" s="11" t="s">
        <v>103</v>
      </c>
      <c r="C121" s="11" t="s">
        <v>40</v>
      </c>
      <c r="D121" s="11" t="s">
        <v>63</v>
      </c>
      <c r="E121" s="2"/>
      <c r="F121" s="2">
        <v>627.98166666666657</v>
      </c>
      <c r="G121" s="2">
        <v>1166.2516666666666</v>
      </c>
      <c r="H121" s="5">
        <f t="shared" si="10"/>
        <v>1794.2333333333331</v>
      </c>
    </row>
    <row r="122" spans="1:8" x14ac:dyDescent="0.25">
      <c r="A122" s="27"/>
      <c r="B122" s="11" t="s">
        <v>110</v>
      </c>
      <c r="C122" s="11" t="s">
        <v>40</v>
      </c>
      <c r="D122" s="11" t="s">
        <v>42</v>
      </c>
      <c r="E122" s="2"/>
      <c r="F122" s="2">
        <v>1287.5029999999999</v>
      </c>
      <c r="G122" s="2">
        <v>2391.0770000000002</v>
      </c>
      <c r="H122" s="5">
        <f t="shared" si="10"/>
        <v>3678.58</v>
      </c>
    </row>
    <row r="123" spans="1:8" x14ac:dyDescent="0.25">
      <c r="A123" s="27"/>
      <c r="B123" s="11" t="s">
        <v>83</v>
      </c>
      <c r="C123" s="11" t="s">
        <v>40</v>
      </c>
      <c r="D123" s="11" t="s">
        <v>52</v>
      </c>
      <c r="E123" s="2"/>
      <c r="F123" s="2">
        <v>1466.297</v>
      </c>
      <c r="G123" s="2">
        <v>2723.123</v>
      </c>
      <c r="H123" s="5">
        <f t="shared" si="10"/>
        <v>4189.42</v>
      </c>
    </row>
    <row r="124" spans="1:8" x14ac:dyDescent="0.25">
      <c r="A124" s="27"/>
      <c r="B124" s="11" t="s">
        <v>79</v>
      </c>
      <c r="C124" s="11" t="s">
        <v>40</v>
      </c>
      <c r="D124" s="11" t="s">
        <v>46</v>
      </c>
      <c r="E124" s="2"/>
      <c r="F124" s="2">
        <v>87.5</v>
      </c>
      <c r="G124" s="2">
        <v>162.5</v>
      </c>
      <c r="H124" s="5">
        <f t="shared" si="10"/>
        <v>250</v>
      </c>
    </row>
    <row r="125" spans="1:8" x14ac:dyDescent="0.25">
      <c r="A125" s="27"/>
      <c r="B125" s="11" t="s">
        <v>113</v>
      </c>
      <c r="C125" s="11" t="s">
        <v>37</v>
      </c>
      <c r="D125" s="11" t="s">
        <v>33</v>
      </c>
      <c r="E125" s="2"/>
      <c r="F125" s="2">
        <v>5250</v>
      </c>
      <c r="G125" s="2">
        <v>9750</v>
      </c>
      <c r="H125" s="5">
        <f t="shared" si="10"/>
        <v>15000</v>
      </c>
    </row>
    <row r="126" spans="1:8" x14ac:dyDescent="0.25">
      <c r="A126" s="27"/>
      <c r="B126" s="11" t="s">
        <v>131</v>
      </c>
      <c r="C126" s="11" t="s">
        <v>40</v>
      </c>
      <c r="D126" s="11" t="s">
        <v>54</v>
      </c>
      <c r="E126" s="2"/>
      <c r="F126" s="2">
        <v>105.94587499999999</v>
      </c>
      <c r="G126" s="2">
        <v>196.75662499999999</v>
      </c>
      <c r="H126" s="5">
        <f t="shared" si="10"/>
        <v>302.70249999999999</v>
      </c>
    </row>
    <row r="127" spans="1:8" x14ac:dyDescent="0.25">
      <c r="A127" s="27"/>
      <c r="B127" s="11" t="s">
        <v>174</v>
      </c>
      <c r="C127" s="11" t="s">
        <v>40</v>
      </c>
      <c r="D127" s="11" t="s">
        <v>45</v>
      </c>
      <c r="E127" s="2"/>
      <c r="F127" s="2">
        <v>18747.32475</v>
      </c>
      <c r="G127" s="2">
        <v>34816.460250000004</v>
      </c>
      <c r="H127" s="5">
        <f t="shared" si="10"/>
        <v>53563.785000000003</v>
      </c>
    </row>
    <row r="128" spans="1:8" x14ac:dyDescent="0.25">
      <c r="A128" s="27"/>
      <c r="B128" s="11" t="s">
        <v>149</v>
      </c>
      <c r="C128" s="11" t="s">
        <v>40</v>
      </c>
      <c r="D128" s="11" t="s">
        <v>42</v>
      </c>
      <c r="E128" s="2"/>
      <c r="F128" s="2">
        <v>87.5</v>
      </c>
      <c r="G128" s="2">
        <v>162.5</v>
      </c>
      <c r="H128" s="5">
        <f t="shared" si="10"/>
        <v>250</v>
      </c>
    </row>
    <row r="129" spans="1:8" x14ac:dyDescent="0.25">
      <c r="A129" s="27"/>
      <c r="B129" s="11" t="s">
        <v>158</v>
      </c>
      <c r="C129" s="11" t="s">
        <v>40</v>
      </c>
      <c r="D129" s="11" t="s">
        <v>44</v>
      </c>
      <c r="E129" s="2"/>
      <c r="F129" s="2">
        <v>87.5</v>
      </c>
      <c r="G129" s="2">
        <v>162.5</v>
      </c>
      <c r="H129" s="5">
        <f t="shared" si="10"/>
        <v>250</v>
      </c>
    </row>
    <row r="130" spans="1:8" x14ac:dyDescent="0.25">
      <c r="A130" s="27"/>
      <c r="B130" s="11" t="s">
        <v>136</v>
      </c>
      <c r="C130" s="11" t="s">
        <v>37</v>
      </c>
      <c r="D130" s="11" t="s">
        <v>43</v>
      </c>
      <c r="E130" s="2"/>
      <c r="F130" s="2">
        <v>87.5</v>
      </c>
      <c r="G130" s="2">
        <v>162.5</v>
      </c>
      <c r="H130" s="5">
        <f t="shared" si="10"/>
        <v>250</v>
      </c>
    </row>
    <row r="131" spans="1:8" x14ac:dyDescent="0.25">
      <c r="A131" s="27"/>
      <c r="B131" s="11" t="s">
        <v>133</v>
      </c>
      <c r="C131" s="11" t="s">
        <v>40</v>
      </c>
      <c r="D131" s="11" t="s">
        <v>42</v>
      </c>
      <c r="E131" s="2"/>
      <c r="F131" s="2">
        <v>1312.5895999999998</v>
      </c>
      <c r="G131" s="2">
        <v>2437.6664000000001</v>
      </c>
      <c r="H131" s="5">
        <f t="shared" si="10"/>
        <v>3750.2559999999999</v>
      </c>
    </row>
    <row r="132" spans="1:8" x14ac:dyDescent="0.25">
      <c r="A132" s="27"/>
      <c r="B132" s="11" t="s">
        <v>162</v>
      </c>
      <c r="C132" s="11" t="s">
        <v>40</v>
      </c>
      <c r="D132" s="11" t="s">
        <v>45</v>
      </c>
      <c r="E132" s="2"/>
      <c r="F132" s="2">
        <v>20972.200666666664</v>
      </c>
      <c r="G132" s="2">
        <v>38948.37266666667</v>
      </c>
      <c r="H132" s="5">
        <f t="shared" si="10"/>
        <v>59920.573333333334</v>
      </c>
    </row>
    <row r="133" spans="1:8" x14ac:dyDescent="0.25">
      <c r="A133" s="27"/>
      <c r="B133" s="11" t="s">
        <v>53</v>
      </c>
      <c r="C133" s="11" t="s">
        <v>40</v>
      </c>
      <c r="D133" s="11" t="s">
        <v>45</v>
      </c>
      <c r="E133" s="2"/>
      <c r="F133" s="2">
        <v>808.0379999999999</v>
      </c>
      <c r="G133" s="2">
        <v>1500.6420000000001</v>
      </c>
      <c r="H133" s="5">
        <f t="shared" si="10"/>
        <v>2308.6799999999998</v>
      </c>
    </row>
    <row r="134" spans="1:8" x14ac:dyDescent="0.25">
      <c r="A134" s="27"/>
      <c r="B134" s="11" t="s">
        <v>144</v>
      </c>
      <c r="C134" s="11" t="s">
        <v>40</v>
      </c>
      <c r="D134" s="11" t="s">
        <v>211</v>
      </c>
      <c r="E134" s="2"/>
      <c r="F134" s="2">
        <v>57105.962199999994</v>
      </c>
      <c r="G134" s="2">
        <v>106053.9298</v>
      </c>
      <c r="H134" s="5">
        <f t="shared" si="10"/>
        <v>163159.89199999999</v>
      </c>
    </row>
    <row r="135" spans="1:8" x14ac:dyDescent="0.25">
      <c r="A135" s="27"/>
      <c r="B135" s="11" t="s">
        <v>157</v>
      </c>
      <c r="C135" s="11" t="s">
        <v>40</v>
      </c>
      <c r="D135" s="11" t="s">
        <v>54</v>
      </c>
      <c r="E135" s="2"/>
      <c r="F135" s="2">
        <v>3329.3806000000004</v>
      </c>
      <c r="G135" s="2">
        <v>6183.135400000001</v>
      </c>
      <c r="H135" s="5">
        <f t="shared" si="10"/>
        <v>9512.5160000000014</v>
      </c>
    </row>
    <row r="136" spans="1:8" x14ac:dyDescent="0.25">
      <c r="A136" s="27"/>
      <c r="B136" s="11" t="s">
        <v>67</v>
      </c>
      <c r="C136" s="11" t="s">
        <v>37</v>
      </c>
      <c r="D136" s="11" t="s">
        <v>38</v>
      </c>
      <c r="E136" s="2"/>
      <c r="F136" s="2">
        <v>70</v>
      </c>
      <c r="G136" s="2">
        <v>130</v>
      </c>
      <c r="H136" s="5">
        <f t="shared" si="10"/>
        <v>200</v>
      </c>
    </row>
    <row r="137" spans="1:8" x14ac:dyDescent="0.25">
      <c r="A137" s="27"/>
      <c r="B137" s="11" t="s">
        <v>60</v>
      </c>
      <c r="C137" s="11" t="s">
        <v>40</v>
      </c>
      <c r="D137" s="11" t="s">
        <v>46</v>
      </c>
      <c r="E137" s="2"/>
      <c r="F137" s="2">
        <v>984.37499999999989</v>
      </c>
      <c r="G137" s="2">
        <v>1828.125</v>
      </c>
      <c r="H137" s="5">
        <f t="shared" si="10"/>
        <v>2812.5</v>
      </c>
    </row>
    <row r="138" spans="1:8" x14ac:dyDescent="0.25">
      <c r="A138" s="27"/>
      <c r="B138" s="11" t="s">
        <v>163</v>
      </c>
      <c r="C138" s="11" t="s">
        <v>40</v>
      </c>
      <c r="D138" s="11" t="s">
        <v>42</v>
      </c>
      <c r="E138" s="2"/>
      <c r="F138" s="2">
        <v>2491.6298750000001</v>
      </c>
      <c r="G138" s="2">
        <v>4627.3126250000005</v>
      </c>
      <c r="H138" s="5">
        <f t="shared" si="10"/>
        <v>7118.942500000001</v>
      </c>
    </row>
    <row r="139" spans="1:8" x14ac:dyDescent="0.25">
      <c r="A139" s="27"/>
      <c r="B139" s="11" t="s">
        <v>173</v>
      </c>
      <c r="C139" s="11" t="s">
        <v>37</v>
      </c>
      <c r="D139" s="11" t="s">
        <v>31</v>
      </c>
      <c r="E139" s="2"/>
      <c r="F139" s="2">
        <v>2034.7565</v>
      </c>
      <c r="G139" s="2">
        <v>3778.8335000000002</v>
      </c>
      <c r="H139" s="5">
        <f t="shared" si="10"/>
        <v>5813.59</v>
      </c>
    </row>
    <row r="140" spans="1:8" x14ac:dyDescent="0.25">
      <c r="A140" s="27"/>
      <c r="B140" s="11" t="s">
        <v>122</v>
      </c>
      <c r="C140" s="11" t="s">
        <v>40</v>
      </c>
      <c r="D140" s="11" t="s">
        <v>31</v>
      </c>
      <c r="E140" s="2"/>
      <c r="F140" s="2">
        <v>1477.0651</v>
      </c>
      <c r="G140" s="2">
        <v>2743.1209000000003</v>
      </c>
      <c r="H140" s="5">
        <f t="shared" si="10"/>
        <v>4220.1860000000006</v>
      </c>
    </row>
    <row r="141" spans="1:8" x14ac:dyDescent="0.25">
      <c r="A141" s="27"/>
      <c r="B141" s="11" t="s">
        <v>159</v>
      </c>
      <c r="C141" s="11" t="s">
        <v>40</v>
      </c>
      <c r="D141" s="11" t="s">
        <v>52</v>
      </c>
      <c r="E141" s="2"/>
      <c r="F141" s="2">
        <v>1714.7864999999999</v>
      </c>
      <c r="G141" s="2">
        <v>3184.6035000000002</v>
      </c>
      <c r="H141" s="5">
        <f t="shared" si="10"/>
        <v>4899.3900000000003</v>
      </c>
    </row>
    <row r="142" spans="1:8" x14ac:dyDescent="0.25">
      <c r="A142" s="27"/>
      <c r="B142" s="11" t="s">
        <v>121</v>
      </c>
      <c r="C142" s="11" t="s">
        <v>40</v>
      </c>
      <c r="D142" s="11" t="s">
        <v>50</v>
      </c>
      <c r="E142" s="2"/>
      <c r="F142" s="2">
        <v>2510.545333333333</v>
      </c>
      <c r="G142" s="2">
        <v>4662.4413333333332</v>
      </c>
      <c r="H142" s="5">
        <f t="shared" si="10"/>
        <v>7172.9866666666658</v>
      </c>
    </row>
    <row r="143" spans="1:8" x14ac:dyDescent="0.25">
      <c r="A143" s="27"/>
      <c r="B143" s="11" t="s">
        <v>120</v>
      </c>
      <c r="C143" s="11" t="s">
        <v>40</v>
      </c>
      <c r="D143" s="11" t="s">
        <v>54</v>
      </c>
      <c r="E143" s="2"/>
      <c r="F143" s="2">
        <v>78848.713999999993</v>
      </c>
      <c r="G143" s="2">
        <v>146433.326</v>
      </c>
      <c r="H143" s="5">
        <f t="shared" ref="H143:H146" si="11">F143+G143</f>
        <v>225282.03999999998</v>
      </c>
    </row>
    <row r="144" spans="1:8" x14ac:dyDescent="0.25">
      <c r="A144" s="27"/>
      <c r="B144" s="11" t="s">
        <v>154</v>
      </c>
      <c r="C144" s="11" t="s">
        <v>37</v>
      </c>
      <c r="D144" s="11" t="s">
        <v>33</v>
      </c>
      <c r="E144" s="2"/>
      <c r="F144" s="2">
        <v>5376.7793333333329</v>
      </c>
      <c r="G144" s="2">
        <v>9985.4473333333335</v>
      </c>
      <c r="H144" s="5">
        <f t="shared" si="11"/>
        <v>15362.226666666666</v>
      </c>
    </row>
    <row r="145" spans="1:8" x14ac:dyDescent="0.25">
      <c r="A145" s="27"/>
      <c r="B145" s="11" t="s">
        <v>114</v>
      </c>
      <c r="C145" s="11" t="s">
        <v>40</v>
      </c>
      <c r="D145" s="11" t="s">
        <v>42</v>
      </c>
      <c r="E145" s="2"/>
      <c r="F145" s="2">
        <v>2086.1414999999997</v>
      </c>
      <c r="G145" s="2">
        <v>3874.2627857142861</v>
      </c>
      <c r="H145" s="5">
        <f t="shared" si="11"/>
        <v>5960.4042857142858</v>
      </c>
    </row>
    <row r="146" spans="1:8" x14ac:dyDescent="0.25">
      <c r="A146" s="27"/>
      <c r="B146" s="11" t="s">
        <v>132</v>
      </c>
      <c r="C146" s="11" t="s">
        <v>40</v>
      </c>
      <c r="D146" s="11" t="s">
        <v>31</v>
      </c>
      <c r="E146" s="2"/>
      <c r="F146" s="2">
        <v>4476.1954999999998</v>
      </c>
      <c r="G146" s="2">
        <v>8312.9344999999994</v>
      </c>
      <c r="H146" s="5">
        <f t="shared" si="11"/>
        <v>12789.13</v>
      </c>
    </row>
    <row r="147" spans="1:8" x14ac:dyDescent="0.25">
      <c r="A147" s="27"/>
      <c r="B147" s="28"/>
      <c r="C147" s="28"/>
      <c r="D147" s="28"/>
      <c r="E147" s="28"/>
      <c r="F147" s="28"/>
      <c r="G147" s="28"/>
      <c r="H147" s="28"/>
    </row>
    <row r="148" spans="1:8" x14ac:dyDescent="0.25">
      <c r="A148" s="9"/>
      <c r="B148" s="10"/>
      <c r="C148" s="10"/>
      <c r="D148" s="10"/>
      <c r="E148" s="10"/>
      <c r="F148" s="12">
        <f>SUM(F99:F146)</f>
        <v>490143.26533055556</v>
      </c>
      <c r="G148" s="12">
        <f>SUM(G99:G146)</f>
        <v>910266.06418531749</v>
      </c>
      <c r="H148" s="12">
        <f>SUM(H99:H146)</f>
        <v>1400409.3295158725</v>
      </c>
    </row>
    <row r="149" spans="1:8" x14ac:dyDescent="0.25">
      <c r="A149" s="27" t="s">
        <v>10</v>
      </c>
      <c r="B149" s="11" t="s">
        <v>177</v>
      </c>
      <c r="C149" s="11" t="s">
        <v>37</v>
      </c>
      <c r="D149" s="11" t="s">
        <v>33</v>
      </c>
      <c r="E149" s="2" t="e">
        <f>_xlfn.IFNA(VLOOKUP(#REF!,#REF!,11,FALSE),_xlfn.IFNA(VLOOKUP(#REF!,#REF!,12,FALSE),""))</f>
        <v>#REF!</v>
      </c>
      <c r="F149" s="2">
        <v>350</v>
      </c>
      <c r="G149" s="2">
        <v>650</v>
      </c>
      <c r="H149" s="5">
        <f>F149+G149</f>
        <v>1000</v>
      </c>
    </row>
    <row r="150" spans="1:8" x14ac:dyDescent="0.25">
      <c r="A150" s="27"/>
      <c r="B150" s="11" t="s">
        <v>93</v>
      </c>
      <c r="C150" s="11" t="s">
        <v>40</v>
      </c>
      <c r="D150" s="11" t="s">
        <v>44</v>
      </c>
      <c r="E150" s="2"/>
      <c r="F150" s="2">
        <v>2486.6057222222221</v>
      </c>
      <c r="G150" s="2">
        <v>4617.9820555555561</v>
      </c>
      <c r="H150" s="5">
        <f t="shared" ref="H150:H154" si="12">F150+G150</f>
        <v>7104.5877777777787</v>
      </c>
    </row>
    <row r="151" spans="1:8" x14ac:dyDescent="0.25">
      <c r="A151" s="27"/>
      <c r="B151" s="11" t="s">
        <v>80</v>
      </c>
      <c r="C151" s="11" t="s">
        <v>40</v>
      </c>
      <c r="D151" s="11" t="s">
        <v>81</v>
      </c>
      <c r="E151" s="2"/>
      <c r="F151" s="2">
        <v>137829.321</v>
      </c>
      <c r="G151" s="2">
        <v>255968.73900000006</v>
      </c>
      <c r="H151" s="5">
        <f t="shared" si="12"/>
        <v>393798.06000000006</v>
      </c>
    </row>
    <row r="152" spans="1:8" x14ac:dyDescent="0.25">
      <c r="A152" s="27"/>
      <c r="B152" s="11" t="s">
        <v>130</v>
      </c>
      <c r="C152" s="11" t="s">
        <v>40</v>
      </c>
      <c r="D152" s="11" t="s">
        <v>31</v>
      </c>
      <c r="E152" s="2"/>
      <c r="F152" s="2">
        <v>16519.944</v>
      </c>
      <c r="G152" s="2">
        <v>30679.895999999997</v>
      </c>
      <c r="H152" s="5">
        <f t="shared" si="12"/>
        <v>47199.839999999997</v>
      </c>
    </row>
    <row r="153" spans="1:8" x14ac:dyDescent="0.25">
      <c r="A153" s="27"/>
      <c r="B153" s="11" t="s">
        <v>94</v>
      </c>
      <c r="C153" s="11" t="s">
        <v>40</v>
      </c>
      <c r="D153" s="11" t="s">
        <v>51</v>
      </c>
      <c r="E153" s="2"/>
      <c r="F153" s="2">
        <v>6187.9195</v>
      </c>
      <c r="G153" s="2">
        <v>11491.8505</v>
      </c>
      <c r="H153" s="5">
        <f t="shared" si="12"/>
        <v>17679.77</v>
      </c>
    </row>
    <row r="154" spans="1:8" x14ac:dyDescent="0.25">
      <c r="A154" s="27"/>
      <c r="B154" s="11" t="s">
        <v>143</v>
      </c>
      <c r="C154" s="11" t="s">
        <v>40</v>
      </c>
      <c r="D154" s="11" t="s">
        <v>47</v>
      </c>
      <c r="E154" s="2"/>
      <c r="F154" s="2">
        <v>2213.0960833333329</v>
      </c>
      <c r="G154" s="2">
        <v>4110.0355833333333</v>
      </c>
      <c r="H154" s="5">
        <f t="shared" si="12"/>
        <v>6323.1316666666662</v>
      </c>
    </row>
    <row r="155" spans="1:8" x14ac:dyDescent="0.25">
      <c r="A155" s="27"/>
      <c r="B155" s="11" t="s">
        <v>62</v>
      </c>
      <c r="C155" s="11" t="s">
        <v>40</v>
      </c>
      <c r="D155" s="11" t="s">
        <v>46</v>
      </c>
      <c r="E155" s="2"/>
      <c r="F155" s="2">
        <v>3315.4123333333332</v>
      </c>
      <c r="G155" s="2">
        <v>6157.1943333333338</v>
      </c>
      <c r="H155" s="5">
        <f t="shared" ref="H155:H203" si="13">F155+G155</f>
        <v>9472.6066666666666</v>
      </c>
    </row>
    <row r="156" spans="1:8" x14ac:dyDescent="0.25">
      <c r="A156" s="27"/>
      <c r="B156" s="11" t="s">
        <v>104</v>
      </c>
      <c r="C156" s="11" t="s">
        <v>40</v>
      </c>
      <c r="D156" s="11" t="s">
        <v>209</v>
      </c>
      <c r="E156" s="2"/>
      <c r="F156" s="2">
        <v>3996.4837499999994</v>
      </c>
      <c r="G156" s="2">
        <v>7422.0412500000002</v>
      </c>
      <c r="H156" s="5">
        <f t="shared" si="13"/>
        <v>11418.525</v>
      </c>
    </row>
    <row r="157" spans="1:8" x14ac:dyDescent="0.25">
      <c r="A157" s="27"/>
      <c r="B157" s="11" t="s">
        <v>127</v>
      </c>
      <c r="C157" s="11" t="s">
        <v>40</v>
      </c>
      <c r="D157" s="11" t="s">
        <v>45</v>
      </c>
      <c r="E157" s="2"/>
      <c r="F157" s="2">
        <v>3974.2395000000001</v>
      </c>
      <c r="G157" s="2">
        <v>7380.7305000000006</v>
      </c>
      <c r="H157" s="5">
        <f t="shared" si="13"/>
        <v>11354.970000000001</v>
      </c>
    </row>
    <row r="158" spans="1:8" x14ac:dyDescent="0.25">
      <c r="A158" s="27"/>
      <c r="B158" s="11" t="s">
        <v>129</v>
      </c>
      <c r="C158" s="11" t="s">
        <v>40</v>
      </c>
      <c r="D158" s="11" t="s">
        <v>43</v>
      </c>
      <c r="E158" s="2"/>
      <c r="F158" s="2">
        <v>87.5</v>
      </c>
      <c r="G158" s="2">
        <v>162.5</v>
      </c>
      <c r="H158" s="5">
        <f t="shared" si="13"/>
        <v>250</v>
      </c>
    </row>
    <row r="159" spans="1:8" x14ac:dyDescent="0.25">
      <c r="A159" s="27"/>
      <c r="B159" s="11" t="s">
        <v>128</v>
      </c>
      <c r="C159" s="11" t="s">
        <v>40</v>
      </c>
      <c r="D159" s="11" t="s">
        <v>52</v>
      </c>
      <c r="E159" s="2"/>
      <c r="F159" s="2">
        <v>175</v>
      </c>
      <c r="G159" s="2">
        <v>325</v>
      </c>
      <c r="H159" s="5">
        <f t="shared" si="13"/>
        <v>500</v>
      </c>
    </row>
    <row r="160" spans="1:8" x14ac:dyDescent="0.25">
      <c r="A160" s="27"/>
      <c r="B160" s="11" t="s">
        <v>55</v>
      </c>
      <c r="C160" s="11" t="s">
        <v>40</v>
      </c>
      <c r="D160" s="11" t="s">
        <v>46</v>
      </c>
      <c r="E160" s="2"/>
      <c r="F160" s="2">
        <v>864.29087500000003</v>
      </c>
      <c r="G160" s="2">
        <v>1605.1116250000002</v>
      </c>
      <c r="H160" s="5">
        <f t="shared" si="13"/>
        <v>2469.4025000000001</v>
      </c>
    </row>
    <row r="161" spans="1:8" x14ac:dyDescent="0.25">
      <c r="A161" s="27"/>
      <c r="B161" s="11" t="s">
        <v>109</v>
      </c>
      <c r="C161" s="11" t="s">
        <v>40</v>
      </c>
      <c r="D161" s="11" t="s">
        <v>54</v>
      </c>
      <c r="E161" s="2"/>
      <c r="F161" s="2">
        <v>4871.5751</v>
      </c>
      <c r="G161" s="2">
        <v>9047.2109</v>
      </c>
      <c r="H161" s="5">
        <f t="shared" si="13"/>
        <v>13918.786</v>
      </c>
    </row>
    <row r="162" spans="1:8" x14ac:dyDescent="0.25">
      <c r="A162" s="27"/>
      <c r="B162" s="11" t="s">
        <v>105</v>
      </c>
      <c r="C162" s="11" t="s">
        <v>40</v>
      </c>
      <c r="D162" s="11" t="s">
        <v>10</v>
      </c>
      <c r="E162" s="2"/>
      <c r="F162" s="2">
        <v>1045.8462</v>
      </c>
      <c r="G162" s="2">
        <v>1942.2858000000001</v>
      </c>
      <c r="H162" s="5">
        <f t="shared" si="13"/>
        <v>2988.1320000000001</v>
      </c>
    </row>
    <row r="163" spans="1:8" x14ac:dyDescent="0.25">
      <c r="A163" s="27"/>
      <c r="B163" s="11" t="s">
        <v>89</v>
      </c>
      <c r="C163" s="11" t="s">
        <v>40</v>
      </c>
      <c r="D163" s="11" t="s">
        <v>54</v>
      </c>
      <c r="E163" s="2"/>
      <c r="F163" s="2">
        <v>25760.404599999998</v>
      </c>
      <c r="G163" s="2">
        <v>47840.751400000001</v>
      </c>
      <c r="H163" s="5">
        <f t="shared" si="13"/>
        <v>73601.156000000003</v>
      </c>
    </row>
    <row r="164" spans="1:8" x14ac:dyDescent="0.25">
      <c r="A164" s="27"/>
      <c r="B164" s="11" t="s">
        <v>75</v>
      </c>
      <c r="C164" s="11" t="s">
        <v>40</v>
      </c>
      <c r="D164" s="11" t="s">
        <v>42</v>
      </c>
      <c r="E164" s="2"/>
      <c r="F164" s="2">
        <v>87.5</v>
      </c>
      <c r="G164" s="2">
        <v>162.5</v>
      </c>
      <c r="H164" s="5">
        <f t="shared" si="13"/>
        <v>250</v>
      </c>
    </row>
    <row r="165" spans="1:8" x14ac:dyDescent="0.25">
      <c r="A165" s="27"/>
      <c r="B165" s="11" t="s">
        <v>137</v>
      </c>
      <c r="C165" s="11" t="s">
        <v>37</v>
      </c>
      <c r="D165" s="11" t="s">
        <v>39</v>
      </c>
      <c r="E165" s="2"/>
      <c r="F165" s="2">
        <v>4356.1332499999999</v>
      </c>
      <c r="G165" s="2">
        <v>8089.9617499999995</v>
      </c>
      <c r="H165" s="5">
        <f t="shared" si="13"/>
        <v>12446.094999999999</v>
      </c>
    </row>
    <row r="166" spans="1:8" x14ac:dyDescent="0.25">
      <c r="A166" s="27"/>
      <c r="B166" s="11" t="s">
        <v>181</v>
      </c>
      <c r="C166" s="11" t="s">
        <v>40</v>
      </c>
      <c r="D166" s="11" t="s">
        <v>86</v>
      </c>
      <c r="E166" s="2"/>
      <c r="F166" s="2">
        <v>87.5</v>
      </c>
      <c r="G166" s="2">
        <v>162.5</v>
      </c>
      <c r="H166" s="5">
        <f t="shared" si="13"/>
        <v>250</v>
      </c>
    </row>
    <row r="167" spans="1:8" x14ac:dyDescent="0.25">
      <c r="A167" s="27"/>
      <c r="B167" s="11" t="s">
        <v>135</v>
      </c>
      <c r="C167" s="11" t="s">
        <v>40</v>
      </c>
      <c r="D167" s="11" t="s">
        <v>10</v>
      </c>
      <c r="E167" s="2"/>
      <c r="F167" s="2">
        <v>1750</v>
      </c>
      <c r="G167" s="2">
        <v>3250</v>
      </c>
      <c r="H167" s="5">
        <f t="shared" si="13"/>
        <v>5000</v>
      </c>
    </row>
    <row r="168" spans="1:8" x14ac:dyDescent="0.25">
      <c r="A168" s="27"/>
      <c r="B168" s="11" t="s">
        <v>64</v>
      </c>
      <c r="C168" s="11" t="s">
        <v>40</v>
      </c>
      <c r="D168" s="11" t="s">
        <v>10</v>
      </c>
      <c r="E168" s="2"/>
      <c r="F168" s="2">
        <v>3227.348833333333</v>
      </c>
      <c r="G168" s="2">
        <v>5993.6478333333334</v>
      </c>
      <c r="H168" s="5">
        <f t="shared" si="13"/>
        <v>9220.996666666666</v>
      </c>
    </row>
    <row r="169" spans="1:8" x14ac:dyDescent="0.25">
      <c r="A169" s="27"/>
      <c r="B169" s="11" t="s">
        <v>107</v>
      </c>
      <c r="C169" s="11" t="s">
        <v>40</v>
      </c>
      <c r="D169" s="11" t="s">
        <v>63</v>
      </c>
      <c r="E169" s="2"/>
      <c r="F169" s="2">
        <v>127.82875</v>
      </c>
      <c r="G169" s="2">
        <v>237.39625000000001</v>
      </c>
      <c r="H169" s="5">
        <f t="shared" si="13"/>
        <v>365.22500000000002</v>
      </c>
    </row>
    <row r="170" spans="1:8" x14ac:dyDescent="0.25">
      <c r="A170" s="27"/>
      <c r="B170" s="11" t="s">
        <v>167</v>
      </c>
      <c r="C170" s="11" t="s">
        <v>40</v>
      </c>
      <c r="D170" s="11" t="s">
        <v>42</v>
      </c>
      <c r="E170" s="2"/>
      <c r="F170" s="2">
        <v>465.00299999999993</v>
      </c>
      <c r="G170" s="2">
        <v>863.577</v>
      </c>
      <c r="H170" s="5">
        <f t="shared" si="13"/>
        <v>1328.58</v>
      </c>
    </row>
    <row r="171" spans="1:8" x14ac:dyDescent="0.25">
      <c r="A171" s="27"/>
      <c r="B171" s="11" t="s">
        <v>153</v>
      </c>
      <c r="C171" s="11" t="s">
        <v>40</v>
      </c>
      <c r="D171" s="11" t="s">
        <v>31</v>
      </c>
      <c r="E171" s="2"/>
      <c r="F171" s="2">
        <v>6264.7389999999987</v>
      </c>
      <c r="G171" s="2">
        <v>11634.515285714284</v>
      </c>
      <c r="H171" s="5">
        <f t="shared" si="13"/>
        <v>17899.254285714283</v>
      </c>
    </row>
    <row r="172" spans="1:8" x14ac:dyDescent="0.25">
      <c r="A172" s="27"/>
      <c r="B172" s="11" t="s">
        <v>172</v>
      </c>
      <c r="C172" s="11" t="s">
        <v>37</v>
      </c>
      <c r="D172" s="11" t="s">
        <v>33</v>
      </c>
      <c r="E172" s="2"/>
      <c r="F172" s="2">
        <v>1952.9824999999994</v>
      </c>
      <c r="G172" s="2">
        <v>3626.9674999999993</v>
      </c>
      <c r="H172" s="5">
        <f t="shared" si="13"/>
        <v>5579.9499999999989</v>
      </c>
    </row>
    <row r="173" spans="1:8" x14ac:dyDescent="0.25">
      <c r="A173" s="27"/>
      <c r="B173" s="11" t="s">
        <v>148</v>
      </c>
      <c r="C173" s="11" t="s">
        <v>40</v>
      </c>
      <c r="D173" s="11" t="s">
        <v>147</v>
      </c>
      <c r="E173" s="2"/>
      <c r="F173" s="2">
        <v>54090.458333333328</v>
      </c>
      <c r="G173" s="2">
        <v>100453.70833333333</v>
      </c>
      <c r="H173" s="5">
        <f t="shared" si="13"/>
        <v>154544.16666666666</v>
      </c>
    </row>
    <row r="174" spans="1:8" x14ac:dyDescent="0.25">
      <c r="A174" s="27"/>
      <c r="B174" s="11" t="s">
        <v>125</v>
      </c>
      <c r="C174" s="11" t="s">
        <v>37</v>
      </c>
      <c r="D174" s="11" t="s">
        <v>39</v>
      </c>
      <c r="E174" s="2"/>
      <c r="F174" s="2">
        <v>3099.2628333333332</v>
      </c>
      <c r="G174" s="2">
        <v>5755.7738333333336</v>
      </c>
      <c r="H174" s="5">
        <f t="shared" si="13"/>
        <v>8855.0366666666669</v>
      </c>
    </row>
    <row r="175" spans="1:8" x14ac:dyDescent="0.25">
      <c r="A175" s="27"/>
      <c r="B175" s="11" t="s">
        <v>74</v>
      </c>
      <c r="C175" s="11" t="s">
        <v>40</v>
      </c>
      <c r="D175" s="11" t="s">
        <v>48</v>
      </c>
      <c r="E175" s="2"/>
      <c r="F175" s="2">
        <v>197.036</v>
      </c>
      <c r="G175" s="2">
        <v>365.92400000000004</v>
      </c>
      <c r="H175" s="5">
        <f t="shared" si="13"/>
        <v>562.96</v>
      </c>
    </row>
    <row r="176" spans="1:8" x14ac:dyDescent="0.25">
      <c r="A176" s="27"/>
      <c r="B176" s="11" t="s">
        <v>103</v>
      </c>
      <c r="C176" s="11" t="s">
        <v>40</v>
      </c>
      <c r="D176" s="11" t="s">
        <v>63</v>
      </c>
      <c r="E176" s="2"/>
      <c r="F176" s="2">
        <v>627.98166666666657</v>
      </c>
      <c r="G176" s="2">
        <v>1166.2516666666666</v>
      </c>
      <c r="H176" s="5">
        <f t="shared" si="13"/>
        <v>1794.2333333333331</v>
      </c>
    </row>
    <row r="177" spans="1:8" x14ac:dyDescent="0.25">
      <c r="A177" s="27"/>
      <c r="B177" s="11" t="s">
        <v>110</v>
      </c>
      <c r="C177" s="11" t="s">
        <v>40</v>
      </c>
      <c r="D177" s="11" t="s">
        <v>42</v>
      </c>
      <c r="E177" s="2"/>
      <c r="F177" s="2">
        <v>1287.5029999999999</v>
      </c>
      <c r="G177" s="2">
        <v>2391.0770000000002</v>
      </c>
      <c r="H177" s="5">
        <f t="shared" si="13"/>
        <v>3678.58</v>
      </c>
    </row>
    <row r="178" spans="1:8" x14ac:dyDescent="0.25">
      <c r="A178" s="27"/>
      <c r="B178" s="11" t="s">
        <v>83</v>
      </c>
      <c r="C178" s="11" t="s">
        <v>40</v>
      </c>
      <c r="D178" s="11" t="s">
        <v>52</v>
      </c>
      <c r="E178" s="2"/>
      <c r="F178" s="2">
        <v>1466.297</v>
      </c>
      <c r="G178" s="2">
        <v>2723.123</v>
      </c>
      <c r="H178" s="5">
        <f t="shared" si="13"/>
        <v>4189.42</v>
      </c>
    </row>
    <row r="179" spans="1:8" x14ac:dyDescent="0.25">
      <c r="A179" s="27"/>
      <c r="B179" s="11" t="s">
        <v>131</v>
      </c>
      <c r="C179" s="11" t="s">
        <v>40</v>
      </c>
      <c r="D179" s="11" t="s">
        <v>54</v>
      </c>
      <c r="E179" s="2"/>
      <c r="F179" s="2">
        <v>105.94587499999999</v>
      </c>
      <c r="G179" s="2">
        <v>196.75662499999999</v>
      </c>
      <c r="H179" s="5">
        <f t="shared" si="13"/>
        <v>302.70249999999999</v>
      </c>
    </row>
    <row r="180" spans="1:8" x14ac:dyDescent="0.25">
      <c r="A180" s="27"/>
      <c r="B180" s="11" t="s">
        <v>146</v>
      </c>
      <c r="C180" s="11" t="s">
        <v>40</v>
      </c>
      <c r="D180" s="11" t="s">
        <v>44</v>
      </c>
      <c r="E180" s="2"/>
      <c r="F180" s="2">
        <v>70</v>
      </c>
      <c r="G180" s="2">
        <v>130</v>
      </c>
      <c r="H180" s="5">
        <f t="shared" si="13"/>
        <v>200</v>
      </c>
    </row>
    <row r="181" spans="1:8" x14ac:dyDescent="0.25">
      <c r="A181" s="27"/>
      <c r="B181" s="11" t="s">
        <v>57</v>
      </c>
      <c r="C181" s="11" t="s">
        <v>40</v>
      </c>
      <c r="D181" s="11" t="s">
        <v>56</v>
      </c>
      <c r="E181" s="2"/>
      <c r="F181" s="2">
        <v>87.5</v>
      </c>
      <c r="G181" s="2">
        <v>162.5</v>
      </c>
      <c r="H181" s="5">
        <f t="shared" si="13"/>
        <v>250</v>
      </c>
    </row>
    <row r="182" spans="1:8" x14ac:dyDescent="0.25">
      <c r="A182" s="27"/>
      <c r="B182" s="11" t="s">
        <v>149</v>
      </c>
      <c r="C182" s="11" t="s">
        <v>40</v>
      </c>
      <c r="D182" s="11" t="s">
        <v>42</v>
      </c>
      <c r="E182" s="2"/>
      <c r="F182" s="2">
        <v>87.5</v>
      </c>
      <c r="G182" s="2">
        <v>162.5</v>
      </c>
      <c r="H182" s="5">
        <f t="shared" si="13"/>
        <v>250</v>
      </c>
    </row>
    <row r="183" spans="1:8" x14ac:dyDescent="0.25">
      <c r="A183" s="27"/>
      <c r="B183" s="11" t="s">
        <v>136</v>
      </c>
      <c r="C183" s="11" t="s">
        <v>37</v>
      </c>
      <c r="D183" s="11" t="s">
        <v>43</v>
      </c>
      <c r="E183" s="2"/>
      <c r="F183" s="2">
        <v>87.5</v>
      </c>
      <c r="G183" s="2">
        <v>162.5</v>
      </c>
      <c r="H183" s="5">
        <f t="shared" si="13"/>
        <v>250</v>
      </c>
    </row>
    <row r="184" spans="1:8" x14ac:dyDescent="0.25">
      <c r="A184" s="27"/>
      <c r="B184" s="11" t="s">
        <v>133</v>
      </c>
      <c r="C184" s="11" t="s">
        <v>40</v>
      </c>
      <c r="D184" s="11" t="s">
        <v>42</v>
      </c>
      <c r="E184" s="2"/>
      <c r="F184" s="2">
        <v>1312.5895999999998</v>
      </c>
      <c r="G184" s="2">
        <v>2437.6664000000001</v>
      </c>
      <c r="H184" s="5">
        <f t="shared" si="13"/>
        <v>3750.2559999999999</v>
      </c>
    </row>
    <row r="185" spans="1:8" x14ac:dyDescent="0.25">
      <c r="A185" s="27"/>
      <c r="B185" s="11" t="s">
        <v>162</v>
      </c>
      <c r="C185" s="11" t="s">
        <v>40</v>
      </c>
      <c r="D185" s="11" t="s">
        <v>45</v>
      </c>
      <c r="E185" s="2"/>
      <c r="F185" s="2">
        <v>20972.200666666664</v>
      </c>
      <c r="G185" s="2">
        <v>38948.37266666667</v>
      </c>
      <c r="H185" s="5">
        <f t="shared" si="13"/>
        <v>59920.573333333334</v>
      </c>
    </row>
    <row r="186" spans="1:8" x14ac:dyDescent="0.25">
      <c r="A186" s="27"/>
      <c r="B186" s="11" t="s">
        <v>87</v>
      </c>
      <c r="C186" s="11" t="s">
        <v>40</v>
      </c>
      <c r="D186" s="11" t="s">
        <v>63</v>
      </c>
      <c r="E186" s="2"/>
      <c r="F186" s="2">
        <v>87.5</v>
      </c>
      <c r="G186" s="2">
        <v>162.5</v>
      </c>
      <c r="H186" s="5">
        <f t="shared" si="13"/>
        <v>250</v>
      </c>
    </row>
    <row r="187" spans="1:8" x14ac:dyDescent="0.25">
      <c r="A187" s="27"/>
      <c r="B187" s="11" t="s">
        <v>166</v>
      </c>
      <c r="C187" s="11" t="s">
        <v>40</v>
      </c>
      <c r="D187" s="11" t="s">
        <v>48</v>
      </c>
      <c r="E187" s="2"/>
      <c r="F187" s="2">
        <v>116.66666666666666</v>
      </c>
      <c r="G187" s="2">
        <v>216.66666666666666</v>
      </c>
      <c r="H187" s="5">
        <f t="shared" si="13"/>
        <v>333.33333333333331</v>
      </c>
    </row>
    <row r="188" spans="1:8" x14ac:dyDescent="0.25">
      <c r="A188" s="27"/>
      <c r="B188" s="11" t="s">
        <v>144</v>
      </c>
      <c r="C188" s="11" t="s">
        <v>40</v>
      </c>
      <c r="D188" s="11" t="s">
        <v>211</v>
      </c>
      <c r="E188" s="2"/>
      <c r="F188" s="2">
        <v>57105.962199999994</v>
      </c>
      <c r="G188" s="2">
        <v>106053.9298</v>
      </c>
      <c r="H188" s="5">
        <f t="shared" si="13"/>
        <v>163159.89199999999</v>
      </c>
    </row>
    <row r="189" spans="1:8" x14ac:dyDescent="0.25">
      <c r="A189" s="27"/>
      <c r="B189" s="11" t="s">
        <v>157</v>
      </c>
      <c r="C189" s="11" t="s">
        <v>40</v>
      </c>
      <c r="D189" s="11" t="s">
        <v>54</v>
      </c>
      <c r="E189" s="2"/>
      <c r="F189" s="2">
        <v>3329.3806000000004</v>
      </c>
      <c r="G189" s="2">
        <v>6183.135400000001</v>
      </c>
      <c r="H189" s="5">
        <f t="shared" si="13"/>
        <v>9512.5160000000014</v>
      </c>
    </row>
    <row r="190" spans="1:8" x14ac:dyDescent="0.25">
      <c r="A190" s="27"/>
      <c r="B190" s="11" t="s">
        <v>67</v>
      </c>
      <c r="C190" s="11" t="s">
        <v>37</v>
      </c>
      <c r="D190" s="11" t="s">
        <v>38</v>
      </c>
      <c r="E190" s="2"/>
      <c r="F190" s="2">
        <v>70</v>
      </c>
      <c r="G190" s="2">
        <v>130</v>
      </c>
      <c r="H190" s="5">
        <f t="shared" si="13"/>
        <v>200</v>
      </c>
    </row>
    <row r="191" spans="1:8" x14ac:dyDescent="0.25">
      <c r="A191" s="27"/>
      <c r="B191" s="11" t="s">
        <v>60</v>
      </c>
      <c r="C191" s="11" t="s">
        <v>40</v>
      </c>
      <c r="D191" s="11" t="s">
        <v>46</v>
      </c>
      <c r="E191" s="2"/>
      <c r="F191" s="2">
        <v>984.37499999999989</v>
      </c>
      <c r="G191" s="2">
        <v>1828.125</v>
      </c>
      <c r="H191" s="5">
        <f t="shared" si="13"/>
        <v>2812.5</v>
      </c>
    </row>
    <row r="192" spans="1:8" x14ac:dyDescent="0.25">
      <c r="A192" s="27"/>
      <c r="B192" s="11" t="s">
        <v>163</v>
      </c>
      <c r="C192" s="11" t="s">
        <v>40</v>
      </c>
      <c r="D192" s="11" t="s">
        <v>42</v>
      </c>
      <c r="E192" s="2"/>
      <c r="F192" s="2">
        <v>2491.6298750000001</v>
      </c>
      <c r="G192" s="2">
        <v>4627.3126250000005</v>
      </c>
      <c r="H192" s="5">
        <f t="shared" si="13"/>
        <v>7118.942500000001</v>
      </c>
    </row>
    <row r="193" spans="1:8" x14ac:dyDescent="0.25">
      <c r="A193" s="27"/>
      <c r="B193" s="11" t="s">
        <v>173</v>
      </c>
      <c r="C193" s="11" t="s">
        <v>37</v>
      </c>
      <c r="D193" s="11" t="s">
        <v>31</v>
      </c>
      <c r="E193" s="2"/>
      <c r="F193" s="2">
        <v>2034.7565</v>
      </c>
      <c r="G193" s="2">
        <v>3778.8335000000002</v>
      </c>
      <c r="H193" s="5">
        <f t="shared" si="13"/>
        <v>5813.59</v>
      </c>
    </row>
    <row r="194" spans="1:8" x14ac:dyDescent="0.25">
      <c r="A194" s="27"/>
      <c r="B194" s="11" t="s">
        <v>122</v>
      </c>
      <c r="C194" s="11" t="s">
        <v>40</v>
      </c>
      <c r="D194" s="11" t="s">
        <v>31</v>
      </c>
      <c r="E194" s="2"/>
      <c r="F194" s="2">
        <v>1477.0651</v>
      </c>
      <c r="G194" s="2">
        <v>2743.1209000000003</v>
      </c>
      <c r="H194" s="5">
        <f t="shared" si="13"/>
        <v>4220.1860000000006</v>
      </c>
    </row>
    <row r="195" spans="1:8" x14ac:dyDescent="0.25">
      <c r="A195" s="27"/>
      <c r="B195" s="11" t="s">
        <v>159</v>
      </c>
      <c r="C195" s="11" t="s">
        <v>40</v>
      </c>
      <c r="D195" s="11" t="s">
        <v>52</v>
      </c>
      <c r="E195" s="2"/>
      <c r="F195" s="2">
        <v>1714.7864999999999</v>
      </c>
      <c r="G195" s="2">
        <v>3184.6035000000002</v>
      </c>
      <c r="H195" s="5">
        <f t="shared" si="13"/>
        <v>4899.3900000000003</v>
      </c>
    </row>
    <row r="196" spans="1:8" x14ac:dyDescent="0.25">
      <c r="A196" s="27"/>
      <c r="B196" s="11" t="s">
        <v>121</v>
      </c>
      <c r="C196" s="11" t="s">
        <v>40</v>
      </c>
      <c r="D196" s="11" t="s">
        <v>50</v>
      </c>
      <c r="E196" s="2"/>
      <c r="F196" s="2">
        <v>2510.545333333333</v>
      </c>
      <c r="G196" s="2">
        <v>4662.4413333333332</v>
      </c>
      <c r="H196" s="5">
        <f t="shared" si="13"/>
        <v>7172.9866666666658</v>
      </c>
    </row>
    <row r="197" spans="1:8" x14ac:dyDescent="0.25">
      <c r="A197" s="27"/>
      <c r="B197" s="11" t="s">
        <v>120</v>
      </c>
      <c r="C197" s="11" t="s">
        <v>40</v>
      </c>
      <c r="D197" s="11" t="s">
        <v>54</v>
      </c>
      <c r="E197" s="2"/>
      <c r="F197" s="2">
        <v>78848.713999999993</v>
      </c>
      <c r="G197" s="2">
        <v>146433.326</v>
      </c>
      <c r="H197" s="5">
        <f t="shared" si="13"/>
        <v>225282.03999999998</v>
      </c>
    </row>
    <row r="198" spans="1:8" x14ac:dyDescent="0.25">
      <c r="A198" s="27"/>
      <c r="B198" s="11" t="s">
        <v>154</v>
      </c>
      <c r="C198" s="11" t="s">
        <v>37</v>
      </c>
      <c r="D198" s="11" t="s">
        <v>33</v>
      </c>
      <c r="E198" s="2"/>
      <c r="F198" s="2">
        <v>5376.7793333333329</v>
      </c>
      <c r="G198" s="2">
        <v>9985.4473333333335</v>
      </c>
      <c r="H198" s="5">
        <f t="shared" si="13"/>
        <v>15362.226666666666</v>
      </c>
    </row>
    <row r="199" spans="1:8" x14ac:dyDescent="0.25">
      <c r="A199" s="27"/>
      <c r="B199" s="11" t="s">
        <v>114</v>
      </c>
      <c r="C199" s="11" t="s">
        <v>40</v>
      </c>
      <c r="D199" s="11" t="s">
        <v>42</v>
      </c>
      <c r="E199" s="2"/>
      <c r="F199" s="2">
        <v>2086.1414999999997</v>
      </c>
      <c r="G199" s="2">
        <v>3874.2627857142861</v>
      </c>
      <c r="H199" s="5">
        <f t="shared" si="13"/>
        <v>5960.4042857142858</v>
      </c>
    </row>
    <row r="200" spans="1:8" x14ac:dyDescent="0.25">
      <c r="A200" s="27"/>
      <c r="B200" s="11" t="s">
        <v>99</v>
      </c>
      <c r="C200" s="11" t="s">
        <v>40</v>
      </c>
      <c r="D200" s="11" t="s">
        <v>31</v>
      </c>
      <c r="E200" s="2"/>
      <c r="F200" s="2">
        <v>4486.4236666666657</v>
      </c>
      <c r="G200" s="2">
        <v>8331.9296666666669</v>
      </c>
      <c r="H200" s="5">
        <f t="shared" si="13"/>
        <v>12818.353333333333</v>
      </c>
    </row>
    <row r="201" spans="1:8" x14ac:dyDescent="0.25">
      <c r="A201" s="27"/>
      <c r="B201" s="11" t="s">
        <v>100</v>
      </c>
      <c r="C201" s="11" t="s">
        <v>40</v>
      </c>
      <c r="D201" s="11" t="s">
        <v>10</v>
      </c>
      <c r="E201" s="2"/>
      <c r="F201" s="2">
        <v>175</v>
      </c>
      <c r="G201" s="2">
        <v>325</v>
      </c>
      <c r="H201" s="5">
        <f t="shared" si="13"/>
        <v>500</v>
      </c>
    </row>
    <row r="202" spans="1:8" x14ac:dyDescent="0.25">
      <c r="A202" s="27"/>
      <c r="B202" s="11" t="s">
        <v>220</v>
      </c>
      <c r="C202" s="11" t="s">
        <v>220</v>
      </c>
      <c r="D202" s="11" t="s">
        <v>220</v>
      </c>
      <c r="E202" s="2"/>
      <c r="F202" s="2"/>
      <c r="G202" s="2"/>
      <c r="H202" s="5">
        <f t="shared" si="13"/>
        <v>0</v>
      </c>
    </row>
    <row r="203" spans="1:8" x14ac:dyDescent="0.25">
      <c r="A203" s="27"/>
      <c r="B203" s="11" t="s">
        <v>220</v>
      </c>
      <c r="C203" s="11" t="s">
        <v>220</v>
      </c>
      <c r="D203" s="11" t="s">
        <v>220</v>
      </c>
      <c r="E203" s="2"/>
      <c r="F203" s="2"/>
      <c r="G203" s="2"/>
      <c r="H203" s="5">
        <f t="shared" si="13"/>
        <v>0</v>
      </c>
    </row>
    <row r="204" spans="1:8" x14ac:dyDescent="0.25">
      <c r="A204" s="27"/>
      <c r="B204" s="28"/>
      <c r="C204" s="28"/>
      <c r="D204" s="28"/>
      <c r="E204" s="28"/>
      <c r="F204" s="28"/>
      <c r="G204" s="28"/>
      <c r="H204" s="28"/>
    </row>
    <row r="205" spans="1:8" x14ac:dyDescent="0.25">
      <c r="A205" s="9"/>
      <c r="B205" s="10"/>
      <c r="C205" s="10"/>
      <c r="D205" s="10"/>
      <c r="E205" s="10"/>
      <c r="F205" s="12">
        <f>SUM(F149:F203)</f>
        <v>474384.17524722224</v>
      </c>
      <c r="G205" s="12">
        <f>SUM(G149:G203)</f>
        <v>880999.18260198436</v>
      </c>
      <c r="H205" s="12">
        <f>SUM(H149:H203)</f>
        <v>1355383.3578492061</v>
      </c>
    </row>
    <row r="206" spans="1:8" x14ac:dyDescent="0.25">
      <c r="A206" s="27" t="s">
        <v>11</v>
      </c>
      <c r="B206" s="11" t="s">
        <v>93</v>
      </c>
      <c r="C206" s="11" t="s">
        <v>40</v>
      </c>
      <c r="D206" s="11" t="s">
        <v>44</v>
      </c>
      <c r="E206" s="2"/>
      <c r="F206" s="2">
        <v>2486.6057222222221</v>
      </c>
      <c r="G206" s="2">
        <v>4617.9820555555561</v>
      </c>
      <c r="H206" s="5">
        <f t="shared" ref="H206:H236" si="14">F206+G206</f>
        <v>7104.5877777777787</v>
      </c>
    </row>
    <row r="207" spans="1:8" x14ac:dyDescent="0.25">
      <c r="A207" s="27"/>
      <c r="B207" s="11" t="s">
        <v>108</v>
      </c>
      <c r="C207" s="11" t="s">
        <v>40</v>
      </c>
      <c r="D207" s="11" t="s">
        <v>46</v>
      </c>
      <c r="E207" s="2"/>
      <c r="F207" s="2">
        <v>175</v>
      </c>
      <c r="G207" s="2">
        <v>325</v>
      </c>
      <c r="H207" s="5">
        <f t="shared" si="14"/>
        <v>500</v>
      </c>
    </row>
    <row r="208" spans="1:8" x14ac:dyDescent="0.25">
      <c r="A208" s="27"/>
      <c r="B208" s="11" t="s">
        <v>119</v>
      </c>
      <c r="C208" s="11" t="s">
        <v>40</v>
      </c>
      <c r="D208" s="11" t="s">
        <v>208</v>
      </c>
      <c r="E208" s="2"/>
      <c r="F208" s="2">
        <v>7166.2832500000004</v>
      </c>
      <c r="G208" s="2">
        <v>13308.811750000001</v>
      </c>
      <c r="H208" s="5">
        <f t="shared" si="14"/>
        <v>20475.095000000001</v>
      </c>
    </row>
    <row r="209" spans="1:8" x14ac:dyDescent="0.25">
      <c r="A209" s="27"/>
      <c r="B209" s="11" t="s">
        <v>143</v>
      </c>
      <c r="C209" s="11" t="s">
        <v>40</v>
      </c>
      <c r="D209" s="11" t="s">
        <v>47</v>
      </c>
      <c r="E209" s="2"/>
      <c r="F209" s="2">
        <v>2213.0960833333329</v>
      </c>
      <c r="G209" s="2">
        <v>4110.0355833333333</v>
      </c>
      <c r="H209" s="5">
        <f t="shared" si="14"/>
        <v>6323.1316666666662</v>
      </c>
    </row>
    <row r="210" spans="1:8" x14ac:dyDescent="0.25">
      <c r="A210" s="27"/>
      <c r="B210" s="11" t="s">
        <v>62</v>
      </c>
      <c r="C210" s="11" t="s">
        <v>40</v>
      </c>
      <c r="D210" s="11" t="s">
        <v>46</v>
      </c>
      <c r="E210" s="2"/>
      <c r="F210" s="2">
        <v>3315.4123333333332</v>
      </c>
      <c r="G210" s="2">
        <v>6157.1943333333338</v>
      </c>
      <c r="H210" s="5">
        <f t="shared" si="14"/>
        <v>9472.6066666666666</v>
      </c>
    </row>
    <row r="211" spans="1:8" x14ac:dyDescent="0.25">
      <c r="A211" s="27"/>
      <c r="B211" s="11" t="s">
        <v>104</v>
      </c>
      <c r="C211" s="11" t="s">
        <v>40</v>
      </c>
      <c r="D211" s="11" t="s">
        <v>209</v>
      </c>
      <c r="E211" s="2"/>
      <c r="F211" s="2">
        <v>3996.4837499999994</v>
      </c>
      <c r="G211" s="2">
        <v>7422.0412500000002</v>
      </c>
      <c r="H211" s="5">
        <f t="shared" si="14"/>
        <v>11418.525</v>
      </c>
    </row>
    <row r="212" spans="1:8" x14ac:dyDescent="0.25">
      <c r="A212" s="27"/>
      <c r="B212" s="11" t="s">
        <v>127</v>
      </c>
      <c r="C212" s="11" t="s">
        <v>40</v>
      </c>
      <c r="D212" s="11" t="s">
        <v>45</v>
      </c>
      <c r="E212" s="2"/>
      <c r="F212" s="2">
        <v>3974.2395000000001</v>
      </c>
      <c r="G212" s="2">
        <v>7380.7305000000006</v>
      </c>
      <c r="H212" s="5">
        <f t="shared" si="14"/>
        <v>11354.970000000001</v>
      </c>
    </row>
    <row r="213" spans="1:8" x14ac:dyDescent="0.25">
      <c r="A213" s="27"/>
      <c r="B213" s="11" t="s">
        <v>129</v>
      </c>
      <c r="C213" s="11" t="s">
        <v>40</v>
      </c>
      <c r="D213" s="11" t="s">
        <v>43</v>
      </c>
      <c r="E213" s="2"/>
      <c r="F213" s="2">
        <v>87.5</v>
      </c>
      <c r="G213" s="2">
        <v>162.5</v>
      </c>
      <c r="H213" s="5">
        <f t="shared" si="14"/>
        <v>250</v>
      </c>
    </row>
    <row r="214" spans="1:8" x14ac:dyDescent="0.25">
      <c r="A214" s="27"/>
      <c r="B214" s="11" t="s">
        <v>128</v>
      </c>
      <c r="C214" s="11" t="s">
        <v>40</v>
      </c>
      <c r="D214" s="11" t="s">
        <v>52</v>
      </c>
      <c r="E214" s="2"/>
      <c r="F214" s="2">
        <v>175</v>
      </c>
      <c r="G214" s="2">
        <v>325</v>
      </c>
      <c r="H214" s="5">
        <f t="shared" si="14"/>
        <v>500</v>
      </c>
    </row>
    <row r="215" spans="1:8" x14ac:dyDescent="0.25">
      <c r="A215" s="27"/>
      <c r="B215" s="11" t="s">
        <v>55</v>
      </c>
      <c r="C215" s="11" t="s">
        <v>40</v>
      </c>
      <c r="D215" s="11" t="s">
        <v>46</v>
      </c>
      <c r="E215" s="2"/>
      <c r="F215" s="2">
        <v>864.29087500000003</v>
      </c>
      <c r="G215" s="2">
        <v>1605.1116250000002</v>
      </c>
      <c r="H215" s="5">
        <f t="shared" si="14"/>
        <v>2469.4025000000001</v>
      </c>
    </row>
    <row r="216" spans="1:8" x14ac:dyDescent="0.25">
      <c r="A216" s="27"/>
      <c r="B216" s="11" t="s">
        <v>105</v>
      </c>
      <c r="C216" s="11" t="s">
        <v>40</v>
      </c>
      <c r="D216" s="11" t="s">
        <v>10</v>
      </c>
      <c r="E216" s="2"/>
      <c r="F216" s="2">
        <v>1045.8462</v>
      </c>
      <c r="G216" s="2">
        <v>1942.2858000000001</v>
      </c>
      <c r="H216" s="5">
        <f t="shared" si="14"/>
        <v>2988.1320000000001</v>
      </c>
    </row>
    <row r="217" spans="1:8" x14ac:dyDescent="0.25">
      <c r="A217" s="27"/>
      <c r="B217" s="11" t="s">
        <v>156</v>
      </c>
      <c r="C217" s="11" t="s">
        <v>40</v>
      </c>
      <c r="D217" s="11" t="s">
        <v>46</v>
      </c>
      <c r="E217" s="2"/>
      <c r="F217" s="2">
        <v>116.66666666666666</v>
      </c>
      <c r="G217" s="2">
        <v>216.66666666666666</v>
      </c>
      <c r="H217" s="5">
        <f t="shared" si="14"/>
        <v>333.33333333333331</v>
      </c>
    </row>
    <row r="218" spans="1:8" x14ac:dyDescent="0.25">
      <c r="A218" s="27"/>
      <c r="B218" s="11" t="s">
        <v>101</v>
      </c>
      <c r="C218" s="11" t="s">
        <v>40</v>
      </c>
      <c r="D218" s="11" t="s">
        <v>46</v>
      </c>
      <c r="E218" s="2"/>
      <c r="F218" s="2">
        <v>87.5</v>
      </c>
      <c r="G218" s="2">
        <v>162.5</v>
      </c>
      <c r="H218" s="5">
        <f t="shared" si="14"/>
        <v>250</v>
      </c>
    </row>
    <row r="219" spans="1:8" x14ac:dyDescent="0.25">
      <c r="A219" s="27"/>
      <c r="B219" s="11" t="s">
        <v>181</v>
      </c>
      <c r="C219" s="11" t="s">
        <v>40</v>
      </c>
      <c r="D219" s="11" t="s">
        <v>86</v>
      </c>
      <c r="E219" s="2"/>
      <c r="F219" s="2">
        <v>87.5</v>
      </c>
      <c r="G219" s="2">
        <v>162.5</v>
      </c>
      <c r="H219" s="5">
        <f t="shared" si="14"/>
        <v>250</v>
      </c>
    </row>
    <row r="220" spans="1:8" x14ac:dyDescent="0.25">
      <c r="A220" s="27"/>
      <c r="B220" s="11" t="s">
        <v>64</v>
      </c>
      <c r="C220" s="11" t="s">
        <v>40</v>
      </c>
      <c r="D220" s="11" t="s">
        <v>10</v>
      </c>
      <c r="E220" s="2"/>
      <c r="F220" s="2">
        <v>3227.348833333333</v>
      </c>
      <c r="G220" s="2">
        <v>5993.6478333333334</v>
      </c>
      <c r="H220" s="5">
        <f t="shared" si="14"/>
        <v>9220.996666666666</v>
      </c>
    </row>
    <row r="221" spans="1:8" x14ac:dyDescent="0.25">
      <c r="A221" s="27"/>
      <c r="B221" s="11" t="s">
        <v>107</v>
      </c>
      <c r="C221" s="11" t="s">
        <v>40</v>
      </c>
      <c r="D221" s="11" t="s">
        <v>63</v>
      </c>
      <c r="E221" s="2"/>
      <c r="F221" s="2">
        <v>127.82875</v>
      </c>
      <c r="G221" s="2">
        <v>237.39625000000001</v>
      </c>
      <c r="H221" s="5">
        <f t="shared" si="14"/>
        <v>365.22500000000002</v>
      </c>
    </row>
    <row r="222" spans="1:8" x14ac:dyDescent="0.25">
      <c r="A222" s="27"/>
      <c r="B222" s="11" t="s">
        <v>153</v>
      </c>
      <c r="C222" s="11" t="s">
        <v>40</v>
      </c>
      <c r="D222" s="11" t="s">
        <v>31</v>
      </c>
      <c r="E222" s="2"/>
      <c r="F222" s="2">
        <v>6264.7389999999987</v>
      </c>
      <c r="G222" s="2">
        <v>11634.515285714284</v>
      </c>
      <c r="H222" s="5">
        <f t="shared" si="14"/>
        <v>17899.254285714283</v>
      </c>
    </row>
    <row r="223" spans="1:8" x14ac:dyDescent="0.25">
      <c r="A223" s="27"/>
      <c r="B223" s="11" t="s">
        <v>74</v>
      </c>
      <c r="C223" s="11" t="s">
        <v>40</v>
      </c>
      <c r="D223" s="11" t="s">
        <v>48</v>
      </c>
      <c r="E223" s="2"/>
      <c r="F223" s="2">
        <v>197.036</v>
      </c>
      <c r="G223" s="2">
        <v>365.92400000000004</v>
      </c>
      <c r="H223" s="5">
        <f t="shared" si="14"/>
        <v>562.96</v>
      </c>
    </row>
    <row r="224" spans="1:8" x14ac:dyDescent="0.25">
      <c r="A224" s="27"/>
      <c r="B224" s="11" t="s">
        <v>103</v>
      </c>
      <c r="C224" s="11" t="s">
        <v>40</v>
      </c>
      <c r="D224" s="11" t="s">
        <v>63</v>
      </c>
      <c r="E224" s="2"/>
      <c r="F224" s="2">
        <v>627.98166666666657</v>
      </c>
      <c r="G224" s="2">
        <v>1166.2516666666666</v>
      </c>
      <c r="H224" s="5">
        <f t="shared" si="14"/>
        <v>1794.2333333333331</v>
      </c>
    </row>
    <row r="225" spans="1:8" x14ac:dyDescent="0.25">
      <c r="A225" s="27"/>
      <c r="B225" s="11" t="s">
        <v>83</v>
      </c>
      <c r="C225" s="11" t="s">
        <v>40</v>
      </c>
      <c r="D225" s="11" t="s">
        <v>52</v>
      </c>
      <c r="E225" s="2"/>
      <c r="F225" s="2">
        <v>1466.297</v>
      </c>
      <c r="G225" s="2">
        <v>2723.123</v>
      </c>
      <c r="H225" s="5">
        <f t="shared" si="14"/>
        <v>4189.42</v>
      </c>
    </row>
    <row r="226" spans="1:8" x14ac:dyDescent="0.25">
      <c r="A226" s="27"/>
      <c r="B226" s="11" t="s">
        <v>79</v>
      </c>
      <c r="C226" s="11" t="s">
        <v>40</v>
      </c>
      <c r="D226" s="11" t="s">
        <v>46</v>
      </c>
      <c r="E226" s="2"/>
      <c r="F226" s="2">
        <v>87.5</v>
      </c>
      <c r="G226" s="2">
        <v>162.5</v>
      </c>
      <c r="H226" s="5">
        <f t="shared" si="14"/>
        <v>250</v>
      </c>
    </row>
    <row r="227" spans="1:8" x14ac:dyDescent="0.25">
      <c r="A227" s="27"/>
      <c r="B227" s="11" t="s">
        <v>169</v>
      </c>
      <c r="C227" s="11" t="s">
        <v>40</v>
      </c>
      <c r="D227" s="11" t="s">
        <v>46</v>
      </c>
      <c r="E227" s="2"/>
      <c r="F227" s="2">
        <v>6335.6824999999999</v>
      </c>
      <c r="G227" s="2">
        <v>11766.267500000002</v>
      </c>
      <c r="H227" s="5">
        <f t="shared" si="14"/>
        <v>18101.95</v>
      </c>
    </row>
    <row r="228" spans="1:8" x14ac:dyDescent="0.25">
      <c r="A228" s="27"/>
      <c r="B228" s="11" t="s">
        <v>57</v>
      </c>
      <c r="C228" s="11" t="s">
        <v>40</v>
      </c>
      <c r="D228" s="11" t="s">
        <v>56</v>
      </c>
      <c r="E228" s="2"/>
      <c r="F228" s="2">
        <v>87.5</v>
      </c>
      <c r="G228" s="2">
        <v>162.5</v>
      </c>
      <c r="H228" s="5">
        <f t="shared" si="14"/>
        <v>250</v>
      </c>
    </row>
    <row r="229" spans="1:8" x14ac:dyDescent="0.25">
      <c r="A229" s="27"/>
      <c r="B229" s="11" t="s">
        <v>84</v>
      </c>
      <c r="C229" s="11" t="s">
        <v>40</v>
      </c>
      <c r="D229" s="11" t="s">
        <v>46</v>
      </c>
      <c r="E229" s="2"/>
      <c r="F229" s="2">
        <v>350</v>
      </c>
      <c r="G229" s="2">
        <v>650</v>
      </c>
      <c r="H229" s="5">
        <f t="shared" si="14"/>
        <v>1000</v>
      </c>
    </row>
    <row r="230" spans="1:8" x14ac:dyDescent="0.25">
      <c r="A230" s="27"/>
      <c r="B230" s="11" t="s">
        <v>133</v>
      </c>
      <c r="C230" s="11" t="s">
        <v>40</v>
      </c>
      <c r="D230" s="11" t="s">
        <v>42</v>
      </c>
      <c r="E230" s="2"/>
      <c r="F230" s="2">
        <v>1312.5895999999998</v>
      </c>
      <c r="G230" s="2">
        <v>2437.6664000000001</v>
      </c>
      <c r="H230" s="5">
        <f t="shared" si="14"/>
        <v>3750.2559999999999</v>
      </c>
    </row>
    <row r="231" spans="1:8" x14ac:dyDescent="0.25">
      <c r="A231" s="27"/>
      <c r="B231" s="11" t="s">
        <v>87</v>
      </c>
      <c r="C231" s="11" t="s">
        <v>40</v>
      </c>
      <c r="D231" s="11" t="s">
        <v>63</v>
      </c>
      <c r="E231" s="2"/>
      <c r="F231" s="2">
        <v>87.5</v>
      </c>
      <c r="G231" s="2">
        <v>162.5</v>
      </c>
      <c r="H231" s="5">
        <f t="shared" si="14"/>
        <v>250</v>
      </c>
    </row>
    <row r="232" spans="1:8" x14ac:dyDescent="0.25">
      <c r="A232" s="27"/>
      <c r="B232" s="11" t="s">
        <v>166</v>
      </c>
      <c r="C232" s="11" t="s">
        <v>40</v>
      </c>
      <c r="D232" s="11" t="s">
        <v>48</v>
      </c>
      <c r="E232" s="2"/>
      <c r="F232" s="2">
        <v>116.66666666666666</v>
      </c>
      <c r="G232" s="2">
        <v>216.66666666666666</v>
      </c>
      <c r="H232" s="5">
        <f t="shared" si="14"/>
        <v>333.33333333333331</v>
      </c>
    </row>
    <row r="233" spans="1:8" x14ac:dyDescent="0.25">
      <c r="A233" s="27"/>
      <c r="B233" s="11" t="s">
        <v>67</v>
      </c>
      <c r="C233" s="11" t="s">
        <v>37</v>
      </c>
      <c r="D233" s="11" t="s">
        <v>38</v>
      </c>
      <c r="E233" s="2"/>
      <c r="F233" s="2">
        <v>70</v>
      </c>
      <c r="G233" s="2">
        <v>130</v>
      </c>
      <c r="H233" s="5">
        <f t="shared" si="14"/>
        <v>200</v>
      </c>
    </row>
    <row r="234" spans="1:8" x14ac:dyDescent="0.25">
      <c r="A234" s="27"/>
      <c r="B234" s="11" t="s">
        <v>60</v>
      </c>
      <c r="C234" s="11" t="s">
        <v>40</v>
      </c>
      <c r="D234" s="11" t="s">
        <v>46</v>
      </c>
      <c r="E234" s="2"/>
      <c r="F234" s="2">
        <v>984.37499999999989</v>
      </c>
      <c r="G234" s="2">
        <v>1828.125</v>
      </c>
      <c r="H234" s="5">
        <f t="shared" si="14"/>
        <v>2812.5</v>
      </c>
    </row>
    <row r="235" spans="1:8" x14ac:dyDescent="0.25">
      <c r="A235" s="27"/>
      <c r="B235" s="11" t="s">
        <v>95</v>
      </c>
      <c r="C235" s="11" t="s">
        <v>37</v>
      </c>
      <c r="D235" s="11" t="s">
        <v>36</v>
      </c>
      <c r="E235" s="2"/>
      <c r="F235" s="2">
        <v>350</v>
      </c>
      <c r="G235" s="2">
        <v>650</v>
      </c>
      <c r="H235" s="5">
        <f t="shared" si="14"/>
        <v>1000</v>
      </c>
    </row>
    <row r="236" spans="1:8" x14ac:dyDescent="0.25">
      <c r="A236" s="27"/>
      <c r="B236" s="11" t="s">
        <v>163</v>
      </c>
      <c r="C236" s="11" t="s">
        <v>40</v>
      </c>
      <c r="D236" s="11" t="s">
        <v>42</v>
      </c>
      <c r="E236" s="2"/>
      <c r="F236" s="2">
        <v>2491.6298750000001</v>
      </c>
      <c r="G236" s="2">
        <v>4627.3126250000005</v>
      </c>
      <c r="H236" s="5">
        <f t="shared" si="14"/>
        <v>7118.942500000001</v>
      </c>
    </row>
    <row r="237" spans="1:8" x14ac:dyDescent="0.25">
      <c r="A237" s="27"/>
      <c r="B237" s="11" t="s">
        <v>159</v>
      </c>
      <c r="C237" s="11" t="s">
        <v>40</v>
      </c>
      <c r="D237" s="11" t="s">
        <v>52</v>
      </c>
      <c r="E237" s="2"/>
      <c r="F237" s="2">
        <v>1714.7864999999999</v>
      </c>
      <c r="G237" s="2">
        <v>3184.6035000000002</v>
      </c>
      <c r="H237" s="5">
        <f t="shared" ref="H237:H241" si="15">F237+G237</f>
        <v>4899.3900000000003</v>
      </c>
    </row>
    <row r="238" spans="1:8" x14ac:dyDescent="0.25">
      <c r="A238" s="27"/>
      <c r="B238" s="11" t="s">
        <v>121</v>
      </c>
      <c r="C238" s="11" t="s">
        <v>40</v>
      </c>
      <c r="D238" s="11" t="s">
        <v>50</v>
      </c>
      <c r="E238" s="2"/>
      <c r="F238" s="2">
        <v>2510.545333333333</v>
      </c>
      <c r="G238" s="2">
        <v>4662.4413333333332</v>
      </c>
      <c r="H238" s="5">
        <f t="shared" si="15"/>
        <v>7172.9866666666658</v>
      </c>
    </row>
    <row r="239" spans="1:8" x14ac:dyDescent="0.25">
      <c r="A239" s="27"/>
      <c r="B239" s="11" t="s">
        <v>114</v>
      </c>
      <c r="C239" s="11" t="s">
        <v>40</v>
      </c>
      <c r="D239" s="11" t="s">
        <v>42</v>
      </c>
      <c r="E239" s="2"/>
      <c r="F239" s="2">
        <v>2086.1414999999997</v>
      </c>
      <c r="G239" s="2">
        <v>3874.2627857142861</v>
      </c>
      <c r="H239" s="5">
        <f t="shared" si="15"/>
        <v>5960.4042857142858</v>
      </c>
    </row>
    <row r="240" spans="1:8" x14ac:dyDescent="0.25">
      <c r="A240" s="27"/>
      <c r="B240" s="11" t="s">
        <v>99</v>
      </c>
      <c r="C240" s="11" t="s">
        <v>40</v>
      </c>
      <c r="D240" s="11" t="s">
        <v>31</v>
      </c>
      <c r="E240" s="2"/>
      <c r="F240" s="2">
        <v>4486.4236666666657</v>
      </c>
      <c r="G240" s="2">
        <v>8331.9296666666669</v>
      </c>
      <c r="H240" s="5">
        <f t="shared" si="15"/>
        <v>12818.353333333333</v>
      </c>
    </row>
    <row r="241" spans="1:8" x14ac:dyDescent="0.25">
      <c r="A241" s="27"/>
      <c r="B241" s="11" t="s">
        <v>220</v>
      </c>
      <c r="C241" s="11" t="s">
        <v>220</v>
      </c>
      <c r="D241" s="11" t="s">
        <v>220</v>
      </c>
      <c r="E241" s="2"/>
      <c r="F241" s="2"/>
      <c r="G241" s="2"/>
      <c r="H241" s="5">
        <f t="shared" si="15"/>
        <v>0</v>
      </c>
    </row>
    <row r="242" spans="1:8" x14ac:dyDescent="0.25">
      <c r="A242" s="27"/>
      <c r="B242" s="28"/>
      <c r="C242" s="28"/>
      <c r="D242" s="28"/>
      <c r="E242" s="28"/>
      <c r="F242" s="28"/>
      <c r="G242" s="28"/>
      <c r="H242" s="28"/>
    </row>
    <row r="243" spans="1:8" x14ac:dyDescent="0.25">
      <c r="A243" s="9"/>
      <c r="B243" s="10"/>
      <c r="C243" s="10"/>
      <c r="D243" s="10"/>
      <c r="E243" s="10"/>
      <c r="F243" s="12">
        <f>SUM(F206:F241)</f>
        <v>60773.996272222226</v>
      </c>
      <c r="G243" s="12">
        <f t="shared" ref="G243:H243" si="16">SUM(G206:G241)</f>
        <v>112865.99307698413</v>
      </c>
      <c r="H243" s="12">
        <f t="shared" si="16"/>
        <v>173639.98934920639</v>
      </c>
    </row>
    <row r="244" spans="1:8" x14ac:dyDescent="0.25">
      <c r="A244" s="27" t="s">
        <v>12</v>
      </c>
      <c r="B244" s="11" t="s">
        <v>165</v>
      </c>
      <c r="C244" s="11" t="s">
        <v>40</v>
      </c>
      <c r="D244" s="11" t="s">
        <v>31</v>
      </c>
      <c r="E244" s="2"/>
      <c r="F244" s="2">
        <v>24916.093999999997</v>
      </c>
      <c r="G244" s="2">
        <v>46272.745999999999</v>
      </c>
      <c r="H244" s="5">
        <f>F244+G244</f>
        <v>71188.84</v>
      </c>
    </row>
    <row r="245" spans="1:8" x14ac:dyDescent="0.25">
      <c r="A245" s="27"/>
      <c r="B245" s="11" t="s">
        <v>91</v>
      </c>
      <c r="C245" s="11" t="s">
        <v>40</v>
      </c>
      <c r="D245" s="11" t="s">
        <v>31</v>
      </c>
      <c r="E245" s="2"/>
      <c r="F245" s="2">
        <v>11598.760833333332</v>
      </c>
      <c r="G245" s="2">
        <v>21540.555833333332</v>
      </c>
      <c r="H245" s="5">
        <f t="shared" ref="H245:H249" si="17">F245+G245</f>
        <v>33139.316666666666</v>
      </c>
    </row>
    <row r="246" spans="1:8" x14ac:dyDescent="0.25">
      <c r="A246" s="27"/>
      <c r="B246" s="11" t="s">
        <v>89</v>
      </c>
      <c r="C246" s="11" t="s">
        <v>40</v>
      </c>
      <c r="D246" s="11" t="s">
        <v>54</v>
      </c>
      <c r="E246" s="2"/>
      <c r="F246" s="2">
        <v>25760.404599999998</v>
      </c>
      <c r="G246" s="2">
        <v>47840.751400000001</v>
      </c>
      <c r="H246" s="5">
        <f t="shared" si="17"/>
        <v>73601.156000000003</v>
      </c>
    </row>
    <row r="247" spans="1:8" x14ac:dyDescent="0.25">
      <c r="A247" s="27"/>
      <c r="B247" s="11" t="s">
        <v>71</v>
      </c>
      <c r="C247" s="11" t="s">
        <v>40</v>
      </c>
      <c r="D247" s="11" t="s">
        <v>31</v>
      </c>
      <c r="E247" s="2"/>
      <c r="F247" s="2">
        <v>3813.8047499999993</v>
      </c>
      <c r="G247" s="2">
        <v>7082.7802499999998</v>
      </c>
      <c r="H247" s="5">
        <f t="shared" si="17"/>
        <v>10896.584999999999</v>
      </c>
    </row>
    <row r="248" spans="1:8" x14ac:dyDescent="0.25">
      <c r="A248" s="27"/>
      <c r="B248" s="11" t="s">
        <v>132</v>
      </c>
      <c r="C248" s="11" t="s">
        <v>40</v>
      </c>
      <c r="D248" s="11" t="s">
        <v>31</v>
      </c>
      <c r="E248" s="2"/>
      <c r="F248" s="2">
        <v>4476.1954999999998</v>
      </c>
      <c r="G248" s="2">
        <v>8312.9344999999994</v>
      </c>
      <c r="H248" s="5">
        <f t="shared" si="17"/>
        <v>12789.13</v>
      </c>
    </row>
    <row r="249" spans="1:8" x14ac:dyDescent="0.25">
      <c r="A249" s="27"/>
      <c r="B249" s="11" t="s">
        <v>78</v>
      </c>
      <c r="C249" s="11" t="s">
        <v>40</v>
      </c>
      <c r="D249" s="11" t="s">
        <v>210</v>
      </c>
      <c r="E249" s="2"/>
      <c r="F249" s="2">
        <v>19868.225999999995</v>
      </c>
      <c r="G249" s="2">
        <v>36898.133999999998</v>
      </c>
      <c r="H249" s="5">
        <f t="shared" si="17"/>
        <v>56766.359999999993</v>
      </c>
    </row>
    <row r="250" spans="1:8" x14ac:dyDescent="0.25">
      <c r="A250" s="27"/>
      <c r="B250" s="28"/>
      <c r="C250" s="28"/>
      <c r="D250" s="28"/>
      <c r="E250" s="28"/>
      <c r="F250" s="28"/>
      <c r="G250" s="28"/>
      <c r="H250" s="28"/>
    </row>
    <row r="251" spans="1:8" x14ac:dyDescent="0.25">
      <c r="A251" s="9"/>
      <c r="B251" s="10"/>
      <c r="C251" s="10"/>
      <c r="D251" s="10"/>
      <c r="E251" s="10"/>
      <c r="F251" s="12">
        <f>SUM(F244:F249)</f>
        <v>90433.485683333318</v>
      </c>
      <c r="G251" s="12">
        <f t="shared" ref="G251:H251" si="18">SUM(G244:G249)</f>
        <v>167947.90198333334</v>
      </c>
      <c r="H251" s="12">
        <f t="shared" si="18"/>
        <v>258381.38766666665</v>
      </c>
    </row>
    <row r="252" spans="1:8" x14ac:dyDescent="0.25">
      <c r="A252" s="27" t="s">
        <v>13</v>
      </c>
      <c r="B252" s="11" t="s">
        <v>165</v>
      </c>
      <c r="C252" s="11" t="s">
        <v>40</v>
      </c>
      <c r="D252" s="11" t="s">
        <v>31</v>
      </c>
      <c r="E252" s="2"/>
      <c r="F252" s="2">
        <v>24916.093999999997</v>
      </c>
      <c r="G252" s="2">
        <v>46272.745999999999</v>
      </c>
      <c r="H252" s="5">
        <f>F252+G252</f>
        <v>71188.84</v>
      </c>
    </row>
    <row r="253" spans="1:8" x14ac:dyDescent="0.25">
      <c r="A253" s="27"/>
      <c r="B253" s="11" t="s">
        <v>91</v>
      </c>
      <c r="C253" s="11" t="s">
        <v>40</v>
      </c>
      <c r="D253" s="11" t="s">
        <v>31</v>
      </c>
      <c r="E253" s="2"/>
      <c r="F253" s="2">
        <v>11598.760833333332</v>
      </c>
      <c r="G253" s="2">
        <v>21540.555833333332</v>
      </c>
      <c r="H253" s="5">
        <f t="shared" ref="H253:H257" si="19">F253+G253</f>
        <v>33139.316666666666</v>
      </c>
    </row>
    <row r="254" spans="1:8" x14ac:dyDescent="0.25">
      <c r="A254" s="27"/>
      <c r="B254" s="11" t="s">
        <v>89</v>
      </c>
      <c r="C254" s="11" t="s">
        <v>40</v>
      </c>
      <c r="D254" s="11" t="s">
        <v>54</v>
      </c>
      <c r="E254" s="2"/>
      <c r="F254" s="2">
        <v>25760.404599999998</v>
      </c>
      <c r="G254" s="2">
        <v>47840.751400000001</v>
      </c>
      <c r="H254" s="5">
        <f t="shared" si="19"/>
        <v>73601.156000000003</v>
      </c>
    </row>
    <row r="255" spans="1:8" x14ac:dyDescent="0.25">
      <c r="A255" s="27"/>
      <c r="B255" s="11" t="s">
        <v>71</v>
      </c>
      <c r="C255" s="11" t="s">
        <v>40</v>
      </c>
      <c r="D255" s="11" t="s">
        <v>31</v>
      </c>
      <c r="E255" s="2"/>
      <c r="F255" s="2">
        <v>3813.8047499999993</v>
      </c>
      <c r="G255" s="2">
        <v>7082.7802499999998</v>
      </c>
      <c r="H255" s="5">
        <f t="shared" si="19"/>
        <v>10896.584999999999</v>
      </c>
    </row>
    <row r="256" spans="1:8" x14ac:dyDescent="0.25">
      <c r="A256" s="27"/>
      <c r="B256" s="11" t="s">
        <v>132</v>
      </c>
      <c r="C256" s="11" t="s">
        <v>40</v>
      </c>
      <c r="D256" s="11" t="s">
        <v>31</v>
      </c>
      <c r="E256" s="2"/>
      <c r="F256" s="2">
        <v>4476.1954999999998</v>
      </c>
      <c r="G256" s="2">
        <v>8312.9344999999994</v>
      </c>
      <c r="H256" s="5">
        <f t="shared" si="19"/>
        <v>12789.13</v>
      </c>
    </row>
    <row r="257" spans="1:8" x14ac:dyDescent="0.25">
      <c r="A257" s="27"/>
      <c r="B257" s="11" t="s">
        <v>78</v>
      </c>
      <c r="C257" s="11" t="s">
        <v>40</v>
      </c>
      <c r="D257" s="11" t="s">
        <v>210</v>
      </c>
      <c r="E257" s="2"/>
      <c r="F257" s="2">
        <v>19868.225999999995</v>
      </c>
      <c r="G257" s="2">
        <v>36898.133999999998</v>
      </c>
      <c r="H257" s="5">
        <f t="shared" si="19"/>
        <v>56766.359999999993</v>
      </c>
    </row>
    <row r="258" spans="1:8" x14ac:dyDescent="0.25">
      <c r="A258" s="27"/>
      <c r="B258" s="28"/>
      <c r="C258" s="28"/>
      <c r="D258" s="28"/>
      <c r="E258" s="28"/>
      <c r="F258" s="28"/>
      <c r="G258" s="28"/>
      <c r="H258" s="28"/>
    </row>
    <row r="259" spans="1:8" x14ac:dyDescent="0.25">
      <c r="A259" s="9"/>
      <c r="B259" s="10"/>
      <c r="C259" s="10"/>
      <c r="D259" s="10"/>
      <c r="E259" s="10"/>
      <c r="F259" s="12">
        <f>SUM(F252:F257)</f>
        <v>90433.485683333318</v>
      </c>
      <c r="G259" s="12">
        <f t="shared" ref="G259:H259" si="20">SUM(G252:G257)</f>
        <v>167947.90198333334</v>
      </c>
      <c r="H259" s="12">
        <f t="shared" si="20"/>
        <v>258381.38766666665</v>
      </c>
    </row>
    <row r="260" spans="1:8" x14ac:dyDescent="0.25">
      <c r="A260" s="27" t="s">
        <v>14</v>
      </c>
      <c r="B260" s="11" t="s">
        <v>93</v>
      </c>
      <c r="C260" s="11" t="s">
        <v>40</v>
      </c>
      <c r="D260" s="11" t="s">
        <v>44</v>
      </c>
      <c r="E260" s="2"/>
      <c r="F260" s="2">
        <v>2486.6057222222221</v>
      </c>
      <c r="G260" s="2">
        <v>4617.9820555555561</v>
      </c>
      <c r="H260" s="5">
        <f>F260+G260</f>
        <v>7104.5877777777787</v>
      </c>
    </row>
    <row r="261" spans="1:8" x14ac:dyDescent="0.25">
      <c r="A261" s="27"/>
      <c r="B261" s="11" t="s">
        <v>168</v>
      </c>
      <c r="C261" s="11" t="s">
        <v>40</v>
      </c>
      <c r="D261" s="11" t="s">
        <v>39</v>
      </c>
      <c r="E261" s="2"/>
      <c r="F261" s="2">
        <v>20264.93175</v>
      </c>
      <c r="G261" s="2">
        <v>37634.873250000004</v>
      </c>
      <c r="H261" s="5">
        <f t="shared" ref="H261:H304" si="21">F261+G261</f>
        <v>57899.805000000008</v>
      </c>
    </row>
    <row r="262" spans="1:8" x14ac:dyDescent="0.25">
      <c r="A262" s="27"/>
      <c r="B262" s="11" t="s">
        <v>119</v>
      </c>
      <c r="C262" s="11" t="s">
        <v>40</v>
      </c>
      <c r="D262" s="11" t="s">
        <v>208</v>
      </c>
      <c r="E262" s="2"/>
      <c r="F262" s="2">
        <v>7166.2832500000004</v>
      </c>
      <c r="G262" s="2">
        <v>13308.811750000001</v>
      </c>
      <c r="H262" s="5">
        <f t="shared" si="21"/>
        <v>20475.095000000001</v>
      </c>
    </row>
    <row r="263" spans="1:8" x14ac:dyDescent="0.25">
      <c r="A263" s="27"/>
      <c r="B263" s="11" t="s">
        <v>66</v>
      </c>
      <c r="C263" s="11" t="s">
        <v>40</v>
      </c>
      <c r="D263" s="11" t="s">
        <v>33</v>
      </c>
      <c r="E263" s="2"/>
      <c r="F263" s="2">
        <v>11455.0905</v>
      </c>
      <c r="G263" s="2">
        <v>21273.739500000003</v>
      </c>
      <c r="H263" s="5">
        <f t="shared" si="21"/>
        <v>32728.83</v>
      </c>
    </row>
    <row r="264" spans="1:8" x14ac:dyDescent="0.25">
      <c r="A264" s="27"/>
      <c r="B264" s="11" t="s">
        <v>160</v>
      </c>
      <c r="C264" s="11" t="s">
        <v>40</v>
      </c>
      <c r="D264" s="11" t="s">
        <v>44</v>
      </c>
      <c r="E264" s="2"/>
      <c r="F264" s="2">
        <v>3081.9249999999997</v>
      </c>
      <c r="G264" s="2">
        <v>5723.5749999999998</v>
      </c>
      <c r="H264" s="5">
        <f t="shared" si="21"/>
        <v>8805.5</v>
      </c>
    </row>
    <row r="265" spans="1:8" x14ac:dyDescent="0.25">
      <c r="A265" s="27"/>
      <c r="B265" s="11" t="s">
        <v>143</v>
      </c>
      <c r="C265" s="11" t="s">
        <v>40</v>
      </c>
      <c r="D265" s="11" t="s">
        <v>47</v>
      </c>
      <c r="E265" s="2"/>
      <c r="F265" s="2">
        <v>2213.0960833333329</v>
      </c>
      <c r="G265" s="2">
        <v>4110.0355833333333</v>
      </c>
      <c r="H265" s="5">
        <f t="shared" si="21"/>
        <v>6323.1316666666662</v>
      </c>
    </row>
    <row r="266" spans="1:8" x14ac:dyDescent="0.25">
      <c r="A266" s="27"/>
      <c r="B266" s="11" t="s">
        <v>129</v>
      </c>
      <c r="C266" s="11" t="s">
        <v>40</v>
      </c>
      <c r="D266" s="11" t="s">
        <v>43</v>
      </c>
      <c r="E266" s="2"/>
      <c r="F266" s="2">
        <v>87.5</v>
      </c>
      <c r="G266" s="2">
        <v>162.5</v>
      </c>
      <c r="H266" s="5">
        <f t="shared" si="21"/>
        <v>250</v>
      </c>
    </row>
    <row r="267" spans="1:8" x14ac:dyDescent="0.25">
      <c r="A267" s="27"/>
      <c r="B267" s="11" t="s">
        <v>88</v>
      </c>
      <c r="C267" s="11" t="s">
        <v>40</v>
      </c>
      <c r="D267" s="11" t="s">
        <v>39</v>
      </c>
      <c r="E267" s="2"/>
      <c r="F267" s="2">
        <v>2025.4266666666663</v>
      </c>
      <c r="G267" s="2">
        <v>3761.5066666666662</v>
      </c>
      <c r="H267" s="5">
        <f t="shared" si="21"/>
        <v>5786.9333333333325</v>
      </c>
    </row>
    <row r="268" spans="1:8" x14ac:dyDescent="0.25">
      <c r="A268" s="27"/>
      <c r="B268" s="11" t="s">
        <v>155</v>
      </c>
      <c r="C268" s="11" t="s">
        <v>40</v>
      </c>
      <c r="D268" s="11" t="s">
        <v>33</v>
      </c>
      <c r="E268" s="2"/>
      <c r="F268" s="2">
        <v>87.5</v>
      </c>
      <c r="G268" s="2">
        <v>162.5</v>
      </c>
      <c r="H268" s="5">
        <f t="shared" si="21"/>
        <v>250</v>
      </c>
    </row>
    <row r="269" spans="1:8" x14ac:dyDescent="0.25">
      <c r="A269" s="27"/>
      <c r="B269" s="11" t="s">
        <v>105</v>
      </c>
      <c r="C269" s="11" t="s">
        <v>40</v>
      </c>
      <c r="D269" s="11" t="s">
        <v>10</v>
      </c>
      <c r="E269" s="2"/>
      <c r="F269" s="2">
        <v>1045.8462</v>
      </c>
      <c r="G269" s="2">
        <v>1942.2858000000001</v>
      </c>
      <c r="H269" s="5">
        <f t="shared" si="21"/>
        <v>2988.1320000000001</v>
      </c>
    </row>
    <row r="270" spans="1:8" x14ac:dyDescent="0.25">
      <c r="A270" s="27"/>
      <c r="B270" s="11" t="s">
        <v>171</v>
      </c>
      <c r="C270" s="11" t="s">
        <v>37</v>
      </c>
      <c r="D270" s="11" t="s">
        <v>41</v>
      </c>
      <c r="E270" s="2"/>
      <c r="F270" s="2">
        <v>12274.1185</v>
      </c>
      <c r="G270" s="2">
        <v>22794.791500000003</v>
      </c>
      <c r="H270" s="5">
        <f t="shared" si="21"/>
        <v>35068.910000000003</v>
      </c>
    </row>
    <row r="271" spans="1:8" x14ac:dyDescent="0.25">
      <c r="A271" s="27"/>
      <c r="B271" s="11" t="s">
        <v>91</v>
      </c>
      <c r="C271" s="11" t="s">
        <v>40</v>
      </c>
      <c r="D271" s="11" t="s">
        <v>31</v>
      </c>
      <c r="E271" s="2"/>
      <c r="F271" s="2">
        <v>11598.760833333332</v>
      </c>
      <c r="G271" s="2">
        <v>21540.555833333332</v>
      </c>
      <c r="H271" s="5">
        <f t="shared" si="21"/>
        <v>33139.316666666666</v>
      </c>
    </row>
    <row r="272" spans="1:8" x14ac:dyDescent="0.25">
      <c r="A272" s="27"/>
      <c r="B272" s="11" t="s">
        <v>75</v>
      </c>
      <c r="C272" s="11" t="s">
        <v>40</v>
      </c>
      <c r="D272" s="11" t="s">
        <v>42</v>
      </c>
      <c r="E272" s="2"/>
      <c r="F272" s="2">
        <v>87.5</v>
      </c>
      <c r="G272" s="2">
        <v>162.5</v>
      </c>
      <c r="H272" s="5">
        <f t="shared" si="21"/>
        <v>250</v>
      </c>
    </row>
    <row r="273" spans="1:8" x14ac:dyDescent="0.25">
      <c r="A273" s="27"/>
      <c r="B273" s="11" t="s">
        <v>101</v>
      </c>
      <c r="C273" s="11" t="s">
        <v>40</v>
      </c>
      <c r="D273" s="11" t="s">
        <v>46</v>
      </c>
      <c r="E273" s="2"/>
      <c r="F273" s="2">
        <v>87.5</v>
      </c>
      <c r="G273" s="2">
        <v>162.5</v>
      </c>
      <c r="H273" s="5">
        <f t="shared" si="21"/>
        <v>250</v>
      </c>
    </row>
    <row r="274" spans="1:8" x14ac:dyDescent="0.25">
      <c r="A274" s="27"/>
      <c r="B274" s="11" t="s">
        <v>135</v>
      </c>
      <c r="C274" s="11" t="s">
        <v>40</v>
      </c>
      <c r="D274" s="11" t="s">
        <v>10</v>
      </c>
      <c r="E274" s="2"/>
      <c r="F274" s="2">
        <v>1750</v>
      </c>
      <c r="G274" s="2">
        <v>3250</v>
      </c>
      <c r="H274" s="5">
        <f t="shared" si="21"/>
        <v>5000</v>
      </c>
    </row>
    <row r="275" spans="1:8" x14ac:dyDescent="0.25">
      <c r="A275" s="27"/>
      <c r="B275" s="11" t="s">
        <v>65</v>
      </c>
      <c r="C275" s="11" t="s">
        <v>37</v>
      </c>
      <c r="D275" s="11" t="s">
        <v>41</v>
      </c>
      <c r="E275" s="2"/>
      <c r="F275" s="2">
        <v>7756.2239999999993</v>
      </c>
      <c r="G275" s="2">
        <v>14404.415999999999</v>
      </c>
      <c r="H275" s="5">
        <f t="shared" si="21"/>
        <v>22160.639999999999</v>
      </c>
    </row>
    <row r="276" spans="1:8" x14ac:dyDescent="0.25">
      <c r="A276" s="27"/>
      <c r="B276" s="11" t="s">
        <v>64</v>
      </c>
      <c r="C276" s="11" t="s">
        <v>40</v>
      </c>
      <c r="D276" s="11" t="s">
        <v>10</v>
      </c>
      <c r="E276" s="2"/>
      <c r="F276" s="2">
        <v>3227.348833333333</v>
      </c>
      <c r="G276" s="2">
        <v>5993.6478333333334</v>
      </c>
      <c r="H276" s="5">
        <f t="shared" si="21"/>
        <v>9220.996666666666</v>
      </c>
    </row>
    <row r="277" spans="1:8" x14ac:dyDescent="0.25">
      <c r="A277" s="27"/>
      <c r="B277" s="11" t="s">
        <v>167</v>
      </c>
      <c r="C277" s="11" t="s">
        <v>40</v>
      </c>
      <c r="D277" s="11" t="s">
        <v>42</v>
      </c>
      <c r="E277" s="2"/>
      <c r="F277" s="2">
        <v>465.00299999999993</v>
      </c>
      <c r="G277" s="2">
        <v>863.577</v>
      </c>
      <c r="H277" s="5">
        <f t="shared" si="21"/>
        <v>1328.58</v>
      </c>
    </row>
    <row r="278" spans="1:8" x14ac:dyDescent="0.25">
      <c r="A278" s="27"/>
      <c r="B278" s="11" t="s">
        <v>153</v>
      </c>
      <c r="C278" s="11" t="s">
        <v>40</v>
      </c>
      <c r="D278" s="11" t="s">
        <v>31</v>
      </c>
      <c r="E278" s="2"/>
      <c r="F278" s="2">
        <v>6264.7389999999987</v>
      </c>
      <c r="G278" s="2">
        <v>11634.515285714284</v>
      </c>
      <c r="H278" s="5">
        <f t="shared" si="21"/>
        <v>17899.254285714283</v>
      </c>
    </row>
    <row r="279" spans="1:8" x14ac:dyDescent="0.25">
      <c r="A279" s="27"/>
      <c r="B279" s="11" t="s">
        <v>172</v>
      </c>
      <c r="C279" s="11" t="s">
        <v>37</v>
      </c>
      <c r="D279" s="11" t="s">
        <v>33</v>
      </c>
      <c r="E279" s="2"/>
      <c r="F279" s="2">
        <v>1952.9824999999994</v>
      </c>
      <c r="G279" s="2">
        <v>3626.9674999999993</v>
      </c>
      <c r="H279" s="5">
        <f t="shared" si="21"/>
        <v>5579.9499999999989</v>
      </c>
    </row>
    <row r="280" spans="1:8" x14ac:dyDescent="0.25">
      <c r="A280" s="27"/>
      <c r="B280" s="11" t="s">
        <v>134</v>
      </c>
      <c r="C280" s="11" t="s">
        <v>40</v>
      </c>
      <c r="D280" s="11" t="s">
        <v>44</v>
      </c>
      <c r="E280" s="2"/>
      <c r="F280" s="2">
        <v>2515.7054999999996</v>
      </c>
      <c r="G280" s="2">
        <v>4672.0244999999995</v>
      </c>
      <c r="H280" s="5">
        <f t="shared" si="21"/>
        <v>7187.73</v>
      </c>
    </row>
    <row r="281" spans="1:8" x14ac:dyDescent="0.25">
      <c r="A281" s="27"/>
      <c r="B281" s="11" t="s">
        <v>152</v>
      </c>
      <c r="C281" s="11" t="s">
        <v>40</v>
      </c>
      <c r="D281" s="11" t="s">
        <v>151</v>
      </c>
      <c r="E281" s="2"/>
      <c r="F281" s="2">
        <v>132.37933333333334</v>
      </c>
      <c r="G281" s="2">
        <v>245.84733333333335</v>
      </c>
      <c r="H281" s="5">
        <f t="shared" si="21"/>
        <v>378.22666666666669</v>
      </c>
    </row>
    <row r="282" spans="1:8" x14ac:dyDescent="0.25">
      <c r="A282" s="27"/>
      <c r="B282" s="11" t="s">
        <v>74</v>
      </c>
      <c r="C282" s="11" t="s">
        <v>40</v>
      </c>
      <c r="D282" s="11" t="s">
        <v>48</v>
      </c>
      <c r="E282" s="2"/>
      <c r="F282" s="2">
        <v>197.036</v>
      </c>
      <c r="G282" s="2">
        <v>365.92400000000004</v>
      </c>
      <c r="H282" s="5">
        <f t="shared" si="21"/>
        <v>562.96</v>
      </c>
    </row>
    <row r="283" spans="1:8" x14ac:dyDescent="0.25">
      <c r="A283" s="27"/>
      <c r="B283" s="11" t="s">
        <v>110</v>
      </c>
      <c r="C283" s="11" t="s">
        <v>40</v>
      </c>
      <c r="D283" s="11" t="s">
        <v>42</v>
      </c>
      <c r="E283" s="2"/>
      <c r="F283" s="2">
        <v>1287.5029999999999</v>
      </c>
      <c r="G283" s="2">
        <v>2391.0770000000002</v>
      </c>
      <c r="H283" s="5">
        <f t="shared" si="21"/>
        <v>3678.58</v>
      </c>
    </row>
    <row r="284" spans="1:8" x14ac:dyDescent="0.25">
      <c r="A284" s="27"/>
      <c r="B284" s="11" t="s">
        <v>83</v>
      </c>
      <c r="C284" s="11" t="s">
        <v>40</v>
      </c>
      <c r="D284" s="11" t="s">
        <v>52</v>
      </c>
      <c r="E284" s="2"/>
      <c r="F284" s="2">
        <v>1466.297</v>
      </c>
      <c r="G284" s="2">
        <v>2723.123</v>
      </c>
      <c r="H284" s="5">
        <f t="shared" si="21"/>
        <v>4189.42</v>
      </c>
    </row>
    <row r="285" spans="1:8" x14ac:dyDescent="0.25">
      <c r="A285" s="27"/>
      <c r="B285" s="11" t="s">
        <v>79</v>
      </c>
      <c r="C285" s="11" t="s">
        <v>40</v>
      </c>
      <c r="D285" s="11" t="s">
        <v>46</v>
      </c>
      <c r="E285" s="2"/>
      <c r="F285" s="2">
        <v>87.5</v>
      </c>
      <c r="G285" s="2">
        <v>162.5</v>
      </c>
      <c r="H285" s="5">
        <f t="shared" si="21"/>
        <v>250</v>
      </c>
    </row>
    <row r="286" spans="1:8" x14ac:dyDescent="0.25">
      <c r="A286" s="27"/>
      <c r="B286" s="11" t="s">
        <v>98</v>
      </c>
      <c r="C286" s="11" t="s">
        <v>40</v>
      </c>
      <c r="D286" s="11" t="s">
        <v>31</v>
      </c>
      <c r="E286" s="2"/>
      <c r="F286" s="2">
        <v>13263.3025</v>
      </c>
      <c r="G286" s="2">
        <v>24631.847500000003</v>
      </c>
      <c r="H286" s="5">
        <f t="shared" si="21"/>
        <v>37895.15</v>
      </c>
    </row>
    <row r="287" spans="1:8" x14ac:dyDescent="0.25">
      <c r="A287" s="27"/>
      <c r="B287" s="11" t="s">
        <v>131</v>
      </c>
      <c r="C287" s="11" t="s">
        <v>40</v>
      </c>
      <c r="D287" s="11" t="s">
        <v>54</v>
      </c>
      <c r="E287" s="2"/>
      <c r="F287" s="2">
        <v>105.94587499999999</v>
      </c>
      <c r="G287" s="2">
        <v>196.75662499999999</v>
      </c>
      <c r="H287" s="5">
        <f t="shared" si="21"/>
        <v>302.70249999999999</v>
      </c>
    </row>
    <row r="288" spans="1:8" x14ac:dyDescent="0.25">
      <c r="A288" s="27"/>
      <c r="B288" s="11" t="s">
        <v>180</v>
      </c>
      <c r="C288" s="11" t="s">
        <v>220</v>
      </c>
      <c r="D288" s="11" t="s">
        <v>220</v>
      </c>
      <c r="E288" s="2"/>
      <c r="F288" s="2">
        <v>5560.6040000000003</v>
      </c>
      <c r="G288" s="2">
        <v>10326.836000000001</v>
      </c>
      <c r="H288" s="5">
        <f t="shared" si="21"/>
        <v>15887.440000000002</v>
      </c>
    </row>
    <row r="289" spans="1:8" x14ac:dyDescent="0.25">
      <c r="A289" s="27"/>
      <c r="B289" s="11" t="s">
        <v>57</v>
      </c>
      <c r="C289" s="11" t="s">
        <v>40</v>
      </c>
      <c r="D289" s="11" t="s">
        <v>56</v>
      </c>
      <c r="E289" s="2"/>
      <c r="F289" s="2">
        <v>87.5</v>
      </c>
      <c r="G289" s="2">
        <v>162.5</v>
      </c>
      <c r="H289" s="5">
        <f t="shared" si="21"/>
        <v>250</v>
      </c>
    </row>
    <row r="290" spans="1:8" x14ac:dyDescent="0.25">
      <c r="A290" s="27"/>
      <c r="B290" s="11" t="s">
        <v>164</v>
      </c>
      <c r="C290" s="11" t="s">
        <v>40</v>
      </c>
      <c r="D290" s="11" t="s">
        <v>33</v>
      </c>
      <c r="E290" s="2"/>
      <c r="F290" s="2">
        <v>337.59074999999996</v>
      </c>
      <c r="G290" s="2">
        <v>626.95425</v>
      </c>
      <c r="H290" s="5">
        <f t="shared" si="21"/>
        <v>964.54499999999996</v>
      </c>
    </row>
    <row r="291" spans="1:8" x14ac:dyDescent="0.25">
      <c r="A291" s="27"/>
      <c r="B291" s="11" t="s">
        <v>174</v>
      </c>
      <c r="C291" s="11" t="s">
        <v>40</v>
      </c>
      <c r="D291" s="11" t="s">
        <v>45</v>
      </c>
      <c r="E291" s="2"/>
      <c r="F291" s="2">
        <v>18747.32475</v>
      </c>
      <c r="G291" s="2">
        <v>34816.460250000004</v>
      </c>
      <c r="H291" s="5">
        <f t="shared" si="21"/>
        <v>53563.785000000003</v>
      </c>
    </row>
    <row r="292" spans="1:8" x14ac:dyDescent="0.25">
      <c r="A292" s="27"/>
      <c r="B292" s="11" t="s">
        <v>112</v>
      </c>
      <c r="C292" s="11" t="s">
        <v>37</v>
      </c>
      <c r="D292" s="11" t="s">
        <v>33</v>
      </c>
      <c r="E292" s="2"/>
      <c r="F292" s="2">
        <v>5446.4433333333327</v>
      </c>
      <c r="G292" s="2">
        <v>10114.823333333334</v>
      </c>
      <c r="H292" s="5">
        <f t="shared" si="21"/>
        <v>15561.266666666666</v>
      </c>
    </row>
    <row r="293" spans="1:8" x14ac:dyDescent="0.25">
      <c r="A293" s="27"/>
      <c r="B293" s="11" t="s">
        <v>82</v>
      </c>
      <c r="C293" s="11" t="s">
        <v>40</v>
      </c>
      <c r="D293" s="11" t="s">
        <v>44</v>
      </c>
      <c r="E293" s="2"/>
      <c r="F293" s="2">
        <v>456.80599999999998</v>
      </c>
      <c r="G293" s="2">
        <v>848.35400000000004</v>
      </c>
      <c r="H293" s="5">
        <f t="shared" si="21"/>
        <v>1305.1600000000001</v>
      </c>
    </row>
    <row r="294" spans="1:8" x14ac:dyDescent="0.25">
      <c r="A294" s="27"/>
      <c r="B294" s="11" t="s">
        <v>216</v>
      </c>
      <c r="C294" s="11" t="s">
        <v>220</v>
      </c>
      <c r="D294" s="11" t="s">
        <v>220</v>
      </c>
      <c r="E294" s="2"/>
      <c r="F294" s="2">
        <v>350</v>
      </c>
      <c r="G294" s="2">
        <v>650</v>
      </c>
      <c r="H294" s="5">
        <f t="shared" si="21"/>
        <v>1000</v>
      </c>
    </row>
    <row r="295" spans="1:8" x14ac:dyDescent="0.25">
      <c r="A295" s="27"/>
      <c r="B295" s="11" t="s">
        <v>136</v>
      </c>
      <c r="C295" s="11" t="s">
        <v>37</v>
      </c>
      <c r="D295" s="11" t="s">
        <v>43</v>
      </c>
      <c r="E295" s="2"/>
      <c r="F295" s="2">
        <v>87.5</v>
      </c>
      <c r="G295" s="2">
        <v>162.5</v>
      </c>
      <c r="H295" s="5">
        <f t="shared" si="21"/>
        <v>250</v>
      </c>
    </row>
    <row r="296" spans="1:8" x14ac:dyDescent="0.25">
      <c r="A296" s="27"/>
      <c r="B296" s="11" t="s">
        <v>133</v>
      </c>
      <c r="C296" s="11" t="s">
        <v>40</v>
      </c>
      <c r="D296" s="11" t="s">
        <v>42</v>
      </c>
      <c r="E296" s="2"/>
      <c r="F296" s="2">
        <v>1312.5895999999998</v>
      </c>
      <c r="G296" s="2">
        <v>2437.6664000000001</v>
      </c>
      <c r="H296" s="5">
        <f t="shared" si="21"/>
        <v>3750.2559999999999</v>
      </c>
    </row>
    <row r="297" spans="1:8" x14ac:dyDescent="0.25">
      <c r="A297" s="27"/>
      <c r="B297" s="11" t="s">
        <v>87</v>
      </c>
      <c r="C297" s="11" t="s">
        <v>40</v>
      </c>
      <c r="D297" s="11" t="s">
        <v>63</v>
      </c>
      <c r="E297" s="2"/>
      <c r="F297" s="2">
        <v>87.5</v>
      </c>
      <c r="G297" s="2">
        <v>162.5</v>
      </c>
      <c r="H297" s="5">
        <f t="shared" si="21"/>
        <v>250</v>
      </c>
    </row>
    <row r="298" spans="1:8" x14ac:dyDescent="0.25">
      <c r="A298" s="27"/>
      <c r="B298" s="11" t="s">
        <v>166</v>
      </c>
      <c r="C298" s="11" t="s">
        <v>40</v>
      </c>
      <c r="D298" s="11" t="s">
        <v>48</v>
      </c>
      <c r="E298" s="2"/>
      <c r="F298" s="2">
        <v>116.66666666666666</v>
      </c>
      <c r="G298" s="2">
        <v>216.66666666666666</v>
      </c>
      <c r="H298" s="5">
        <f t="shared" si="21"/>
        <v>333.33333333333331</v>
      </c>
    </row>
    <row r="299" spans="1:8" x14ac:dyDescent="0.25">
      <c r="A299" s="27"/>
      <c r="B299" s="11" t="s">
        <v>157</v>
      </c>
      <c r="C299" s="11" t="s">
        <v>40</v>
      </c>
      <c r="D299" s="11" t="s">
        <v>54</v>
      </c>
      <c r="E299" s="2"/>
      <c r="F299" s="2">
        <v>3329.3806000000004</v>
      </c>
      <c r="G299" s="2">
        <v>6183.135400000001</v>
      </c>
      <c r="H299" s="5">
        <f t="shared" si="21"/>
        <v>9512.5160000000014</v>
      </c>
    </row>
    <row r="300" spans="1:8" x14ac:dyDescent="0.25">
      <c r="A300" s="27"/>
      <c r="B300" s="11" t="s">
        <v>163</v>
      </c>
      <c r="C300" s="11" t="s">
        <v>40</v>
      </c>
      <c r="D300" s="11" t="s">
        <v>42</v>
      </c>
      <c r="E300" s="2"/>
      <c r="F300" s="2">
        <v>2491.6298750000001</v>
      </c>
      <c r="G300" s="2">
        <v>4627.3126250000005</v>
      </c>
      <c r="H300" s="5">
        <f t="shared" si="21"/>
        <v>7118.942500000001</v>
      </c>
    </row>
    <row r="301" spans="1:8" x14ac:dyDescent="0.25">
      <c r="A301" s="27"/>
      <c r="B301" s="11" t="s">
        <v>173</v>
      </c>
      <c r="C301" s="11" t="s">
        <v>37</v>
      </c>
      <c r="D301" s="11" t="s">
        <v>31</v>
      </c>
      <c r="E301" s="2"/>
      <c r="F301" s="2">
        <v>2034.7565</v>
      </c>
      <c r="G301" s="2">
        <v>3778.8335000000002</v>
      </c>
      <c r="H301" s="5">
        <f t="shared" si="21"/>
        <v>5813.59</v>
      </c>
    </row>
    <row r="302" spans="1:8" x14ac:dyDescent="0.25">
      <c r="A302" s="27"/>
      <c r="B302" s="11" t="s">
        <v>122</v>
      </c>
      <c r="C302" s="11" t="s">
        <v>40</v>
      </c>
      <c r="D302" s="11" t="s">
        <v>31</v>
      </c>
      <c r="E302" s="2"/>
      <c r="F302" s="2">
        <v>1477.0651</v>
      </c>
      <c r="G302" s="2">
        <v>2743.1209000000003</v>
      </c>
      <c r="H302" s="5">
        <f t="shared" si="21"/>
        <v>4220.1860000000006</v>
      </c>
    </row>
    <row r="303" spans="1:8" x14ac:dyDescent="0.25">
      <c r="A303" s="27"/>
      <c r="B303" s="11" t="s">
        <v>154</v>
      </c>
      <c r="C303" s="11" t="s">
        <v>37</v>
      </c>
      <c r="D303" s="11" t="s">
        <v>33</v>
      </c>
      <c r="E303" s="2"/>
      <c r="F303" s="2">
        <v>5376.7793333333329</v>
      </c>
      <c r="G303" s="2">
        <v>9985.4473333333335</v>
      </c>
      <c r="H303" s="5">
        <f t="shared" si="21"/>
        <v>15362.226666666666</v>
      </c>
    </row>
    <row r="304" spans="1:8" x14ac:dyDescent="0.25">
      <c r="A304" s="27"/>
      <c r="B304" s="11" t="s">
        <v>114</v>
      </c>
      <c r="C304" s="11" t="s">
        <v>40</v>
      </c>
      <c r="D304" s="11" t="s">
        <v>42</v>
      </c>
      <c r="E304" s="2"/>
      <c r="F304" s="2">
        <v>2086.1414999999997</v>
      </c>
      <c r="G304" s="2">
        <v>3874.2627857142861</v>
      </c>
      <c r="H304" s="5">
        <f t="shared" si="21"/>
        <v>5960.4042857142858</v>
      </c>
    </row>
    <row r="305" spans="1:8" x14ac:dyDescent="0.25">
      <c r="A305" s="27"/>
      <c r="B305" s="11" t="s">
        <v>132</v>
      </c>
      <c r="C305" s="11" t="s">
        <v>40</v>
      </c>
      <c r="D305" s="11" t="s">
        <v>31</v>
      </c>
      <c r="E305" s="2"/>
      <c r="F305" s="2">
        <v>4476.1954999999998</v>
      </c>
      <c r="G305" s="2">
        <v>8312.9344999999994</v>
      </c>
      <c r="H305" s="5">
        <f t="shared" ref="H305:H309" si="22">F305+G305</f>
        <v>12789.13</v>
      </c>
    </row>
    <row r="306" spans="1:8" x14ac:dyDescent="0.25">
      <c r="A306" s="27"/>
      <c r="B306" s="11" t="s">
        <v>99</v>
      </c>
      <c r="C306" s="11" t="s">
        <v>40</v>
      </c>
      <c r="D306" s="11" t="s">
        <v>31</v>
      </c>
      <c r="E306" s="2"/>
      <c r="F306" s="2">
        <v>4486.4236666666657</v>
      </c>
      <c r="G306" s="2">
        <v>8331.9296666666669</v>
      </c>
      <c r="H306" s="5">
        <f t="shared" si="22"/>
        <v>12818.353333333333</v>
      </c>
    </row>
    <row r="307" spans="1:8" x14ac:dyDescent="0.25">
      <c r="A307" s="27"/>
      <c r="B307" s="11" t="s">
        <v>100</v>
      </c>
      <c r="C307" s="11" t="s">
        <v>40</v>
      </c>
      <c r="D307" s="11" t="s">
        <v>10</v>
      </c>
      <c r="E307" s="2"/>
      <c r="F307" s="2">
        <v>175</v>
      </c>
      <c r="G307" s="2">
        <v>325</v>
      </c>
      <c r="H307" s="5">
        <f t="shared" si="22"/>
        <v>500</v>
      </c>
    </row>
    <row r="308" spans="1:8" x14ac:dyDescent="0.25">
      <c r="A308" s="27"/>
      <c r="B308" s="11" t="s">
        <v>138</v>
      </c>
      <c r="C308" s="11" t="s">
        <v>37</v>
      </c>
      <c r="D308" s="11" t="s">
        <v>39</v>
      </c>
      <c r="E308" s="2"/>
      <c r="F308" s="2">
        <v>350</v>
      </c>
      <c r="G308" s="2">
        <v>650</v>
      </c>
      <c r="H308" s="5">
        <f t="shared" si="22"/>
        <v>1000</v>
      </c>
    </row>
    <row r="309" spans="1:8" x14ac:dyDescent="0.25">
      <c r="A309" s="27"/>
      <c r="B309" s="24" t="s">
        <v>217</v>
      </c>
      <c r="C309" s="24"/>
      <c r="D309" s="24"/>
      <c r="E309" s="23"/>
      <c r="F309" s="2">
        <v>175</v>
      </c>
      <c r="G309" s="2">
        <v>325</v>
      </c>
      <c r="H309" s="5">
        <f t="shared" si="22"/>
        <v>500</v>
      </c>
    </row>
    <row r="310" spans="1:8" x14ac:dyDescent="0.25">
      <c r="A310" s="27"/>
      <c r="B310" s="28"/>
      <c r="C310" s="28"/>
      <c r="D310" s="28"/>
      <c r="E310" s="28"/>
      <c r="F310" s="28"/>
      <c r="G310" s="28"/>
      <c r="H310" s="28"/>
    </row>
    <row r="311" spans="1:8" x14ac:dyDescent="0.25">
      <c r="A311" s="9"/>
      <c r="B311" s="10"/>
      <c r="C311" s="10"/>
      <c r="D311" s="10"/>
      <c r="E311" s="10"/>
      <c r="F311" s="12">
        <f>SUM(F260:F308)</f>
        <v>173307.94822222224</v>
      </c>
      <c r="G311" s="12">
        <f t="shared" ref="G311:H311" si="23">SUM(G260:G308)</f>
        <v>321857.6181269841</v>
      </c>
      <c r="H311" s="12">
        <f t="shared" si="23"/>
        <v>495165.56634920643</v>
      </c>
    </row>
    <row r="312" spans="1:8" x14ac:dyDescent="0.25">
      <c r="A312" s="27" t="s">
        <v>15</v>
      </c>
      <c r="B312" s="11" t="s">
        <v>93</v>
      </c>
      <c r="C312" s="11" t="s">
        <v>40</v>
      </c>
      <c r="D312" s="11" t="s">
        <v>44</v>
      </c>
      <c r="E312" s="2"/>
      <c r="F312" s="2">
        <v>2486.6057222222221</v>
      </c>
      <c r="G312" s="2">
        <v>4617.9820555555561</v>
      </c>
      <c r="H312" s="5">
        <f>F312+G312</f>
        <v>7104.5877777777787</v>
      </c>
    </row>
    <row r="313" spans="1:8" x14ac:dyDescent="0.25">
      <c r="A313" s="27"/>
      <c r="B313" s="11" t="s">
        <v>58</v>
      </c>
      <c r="C313" s="11" t="s">
        <v>40</v>
      </c>
      <c r="D313" s="11" t="s">
        <v>44</v>
      </c>
      <c r="E313" s="2"/>
      <c r="F313" s="2">
        <v>10317.425999999999</v>
      </c>
      <c r="G313" s="2">
        <v>19160.934000000001</v>
      </c>
      <c r="H313" s="5">
        <f t="shared" ref="H313:H336" si="24">F313+G313</f>
        <v>29478.36</v>
      </c>
    </row>
    <row r="314" spans="1:8" x14ac:dyDescent="0.25">
      <c r="A314" s="27"/>
      <c r="B314" s="11" t="s">
        <v>160</v>
      </c>
      <c r="C314" s="11" t="s">
        <v>40</v>
      </c>
      <c r="D314" s="11" t="s">
        <v>44</v>
      </c>
      <c r="E314" s="2"/>
      <c r="F314" s="2">
        <v>3081.9249999999997</v>
      </c>
      <c r="G314" s="2">
        <v>5723.5749999999998</v>
      </c>
      <c r="H314" s="5">
        <f t="shared" si="24"/>
        <v>8805.5</v>
      </c>
    </row>
    <row r="315" spans="1:8" x14ac:dyDescent="0.25">
      <c r="A315" s="27"/>
      <c r="B315" s="11" t="s">
        <v>68</v>
      </c>
      <c r="C315" s="11" t="s">
        <v>40</v>
      </c>
      <c r="D315" s="11" t="s">
        <v>44</v>
      </c>
      <c r="E315" s="2"/>
      <c r="F315" s="2">
        <v>350</v>
      </c>
      <c r="G315" s="2">
        <v>650</v>
      </c>
      <c r="H315" s="5">
        <f t="shared" si="24"/>
        <v>1000</v>
      </c>
    </row>
    <row r="316" spans="1:8" x14ac:dyDescent="0.25">
      <c r="A316" s="27"/>
      <c r="B316" s="11" t="s">
        <v>61</v>
      </c>
      <c r="C316" s="11" t="s">
        <v>40</v>
      </c>
      <c r="D316" s="11" t="s">
        <v>44</v>
      </c>
      <c r="E316" s="2"/>
      <c r="F316" s="2">
        <v>350</v>
      </c>
      <c r="G316" s="2">
        <v>650</v>
      </c>
      <c r="H316" s="5">
        <f t="shared" si="24"/>
        <v>1000</v>
      </c>
    </row>
    <row r="317" spans="1:8" x14ac:dyDescent="0.25">
      <c r="A317" s="27"/>
      <c r="B317" s="11" t="s">
        <v>88</v>
      </c>
      <c r="C317" s="11" t="s">
        <v>40</v>
      </c>
      <c r="D317" s="11" t="s">
        <v>39</v>
      </c>
      <c r="E317" s="2"/>
      <c r="F317" s="2">
        <v>2025.4266666666663</v>
      </c>
      <c r="G317" s="2">
        <v>3761.5066666666662</v>
      </c>
      <c r="H317" s="5">
        <f t="shared" si="24"/>
        <v>5786.9333333333325</v>
      </c>
    </row>
    <row r="318" spans="1:8" x14ac:dyDescent="0.25">
      <c r="A318" s="27"/>
      <c r="B318" s="11" t="s">
        <v>76</v>
      </c>
      <c r="C318" s="11" t="s">
        <v>40</v>
      </c>
      <c r="D318" s="11" t="s">
        <v>44</v>
      </c>
      <c r="E318" s="2"/>
      <c r="F318" s="2">
        <v>350</v>
      </c>
      <c r="G318" s="2">
        <v>650</v>
      </c>
      <c r="H318" s="5">
        <f t="shared" si="24"/>
        <v>1000</v>
      </c>
    </row>
    <row r="319" spans="1:8" x14ac:dyDescent="0.25">
      <c r="A319" s="27"/>
      <c r="B319" s="11" t="s">
        <v>161</v>
      </c>
      <c r="C319" s="11" t="s">
        <v>40</v>
      </c>
      <c r="D319" s="11" t="s">
        <v>44</v>
      </c>
      <c r="E319" s="2"/>
      <c r="F319" s="2">
        <v>350</v>
      </c>
      <c r="G319" s="2">
        <v>650</v>
      </c>
      <c r="H319" s="5">
        <f t="shared" si="24"/>
        <v>1000</v>
      </c>
    </row>
    <row r="320" spans="1:8" x14ac:dyDescent="0.25">
      <c r="A320" s="27"/>
      <c r="B320" s="11" t="s">
        <v>85</v>
      </c>
      <c r="C320" s="11" t="s">
        <v>40</v>
      </c>
      <c r="D320" s="11" t="s">
        <v>44</v>
      </c>
      <c r="E320" s="2"/>
      <c r="F320" s="2">
        <v>2376.5559999999996</v>
      </c>
      <c r="G320" s="2">
        <v>4413.6040000000003</v>
      </c>
      <c r="H320" s="5">
        <f t="shared" si="24"/>
        <v>6790.16</v>
      </c>
    </row>
    <row r="321" spans="1:8" x14ac:dyDescent="0.25">
      <c r="A321" s="27"/>
      <c r="B321" s="11" t="s">
        <v>69</v>
      </c>
      <c r="C321" s="11" t="s">
        <v>40</v>
      </c>
      <c r="D321" s="11" t="s">
        <v>44</v>
      </c>
      <c r="E321" s="2"/>
      <c r="F321" s="2">
        <v>350</v>
      </c>
      <c r="G321" s="2">
        <v>650</v>
      </c>
      <c r="H321" s="5">
        <f t="shared" si="24"/>
        <v>1000</v>
      </c>
    </row>
    <row r="322" spans="1:8" x14ac:dyDescent="0.25">
      <c r="A322" s="27"/>
      <c r="B322" s="11" t="s">
        <v>134</v>
      </c>
      <c r="C322" s="11" t="s">
        <v>40</v>
      </c>
      <c r="D322" s="11" t="s">
        <v>44</v>
      </c>
      <c r="E322" s="2"/>
      <c r="F322" s="2">
        <v>2515.7054999999996</v>
      </c>
      <c r="G322" s="2">
        <v>4672.0244999999995</v>
      </c>
      <c r="H322" s="5">
        <f t="shared" si="24"/>
        <v>7187.73</v>
      </c>
    </row>
    <row r="323" spans="1:8" x14ac:dyDescent="0.25">
      <c r="A323" s="27"/>
      <c r="B323" s="11" t="s">
        <v>115</v>
      </c>
      <c r="C323" s="11" t="s">
        <v>40</v>
      </c>
      <c r="D323" s="11" t="s">
        <v>44</v>
      </c>
      <c r="E323" s="2"/>
      <c r="F323" s="2">
        <v>374.79399999999993</v>
      </c>
      <c r="G323" s="2">
        <v>696.04599999999994</v>
      </c>
      <c r="H323" s="5">
        <f t="shared" si="24"/>
        <v>1070.8399999999999</v>
      </c>
    </row>
    <row r="324" spans="1:8" x14ac:dyDescent="0.25">
      <c r="A324" s="27"/>
      <c r="B324" s="11" t="s">
        <v>106</v>
      </c>
      <c r="C324" s="11" t="s">
        <v>40</v>
      </c>
      <c r="D324" s="11" t="s">
        <v>15</v>
      </c>
      <c r="E324" s="2"/>
      <c r="F324" s="2">
        <v>350</v>
      </c>
      <c r="G324" s="2">
        <v>650</v>
      </c>
      <c r="H324" s="5">
        <f t="shared" si="24"/>
        <v>1000</v>
      </c>
    </row>
    <row r="325" spans="1:8" x14ac:dyDescent="0.25">
      <c r="A325" s="27"/>
      <c r="B325" s="11" t="s">
        <v>146</v>
      </c>
      <c r="C325" s="11" t="s">
        <v>40</v>
      </c>
      <c r="D325" s="11" t="s">
        <v>44</v>
      </c>
      <c r="E325" s="2"/>
      <c r="F325" s="2">
        <v>70</v>
      </c>
      <c r="G325" s="2">
        <v>130</v>
      </c>
      <c r="H325" s="5">
        <f t="shared" si="24"/>
        <v>200</v>
      </c>
    </row>
    <row r="326" spans="1:8" x14ac:dyDescent="0.25">
      <c r="A326" s="27"/>
      <c r="B326" s="11" t="s">
        <v>140</v>
      </c>
      <c r="C326" s="11" t="s">
        <v>40</v>
      </c>
      <c r="D326" s="11" t="s">
        <v>39</v>
      </c>
      <c r="E326" s="2"/>
      <c r="F326" s="2">
        <v>1209.271</v>
      </c>
      <c r="G326" s="2">
        <v>2245.7890000000002</v>
      </c>
      <c r="H326" s="5">
        <f t="shared" si="24"/>
        <v>3455.0600000000004</v>
      </c>
    </row>
    <row r="327" spans="1:8" x14ac:dyDescent="0.25">
      <c r="A327" s="27"/>
      <c r="B327" s="11" t="s">
        <v>126</v>
      </c>
      <c r="C327" s="11" t="s">
        <v>37</v>
      </c>
      <c r="D327" s="11" t="s">
        <v>39</v>
      </c>
      <c r="E327" s="2"/>
      <c r="F327" s="2">
        <v>175</v>
      </c>
      <c r="G327" s="2">
        <v>325</v>
      </c>
      <c r="H327" s="5">
        <f t="shared" si="24"/>
        <v>500</v>
      </c>
    </row>
    <row r="328" spans="1:8" x14ac:dyDescent="0.25">
      <c r="A328" s="27"/>
      <c r="B328" s="11" t="s">
        <v>142</v>
      </c>
      <c r="C328" s="11" t="s">
        <v>37</v>
      </c>
      <c r="D328" s="11" t="s">
        <v>39</v>
      </c>
      <c r="E328" s="2"/>
      <c r="F328" s="2">
        <v>262.5</v>
      </c>
      <c r="G328" s="2">
        <v>487.5</v>
      </c>
      <c r="H328" s="5">
        <f t="shared" si="24"/>
        <v>750</v>
      </c>
    </row>
    <row r="329" spans="1:8" x14ac:dyDescent="0.25">
      <c r="A329" s="27"/>
      <c r="B329" s="11" t="s">
        <v>164</v>
      </c>
      <c r="C329" s="11" t="s">
        <v>40</v>
      </c>
      <c r="D329" s="11" t="s">
        <v>33</v>
      </c>
      <c r="E329" s="2"/>
      <c r="F329" s="2">
        <v>337.59074999999996</v>
      </c>
      <c r="G329" s="2">
        <v>626.95425</v>
      </c>
      <c r="H329" s="5">
        <f t="shared" si="24"/>
        <v>964.54499999999996</v>
      </c>
    </row>
    <row r="330" spans="1:8" x14ac:dyDescent="0.25">
      <c r="A330" s="27"/>
      <c r="B330" s="11" t="s">
        <v>176</v>
      </c>
      <c r="C330" s="11" t="s">
        <v>40</v>
      </c>
      <c r="D330" s="11" t="s">
        <v>44</v>
      </c>
      <c r="E330" s="2"/>
      <c r="F330" s="2">
        <v>262.5</v>
      </c>
      <c r="G330" s="2">
        <v>487.5</v>
      </c>
      <c r="H330" s="5">
        <f t="shared" si="24"/>
        <v>750</v>
      </c>
    </row>
    <row r="331" spans="1:8" x14ac:dyDescent="0.25">
      <c r="A331" s="27"/>
      <c r="B331" s="11" t="s">
        <v>158</v>
      </c>
      <c r="C331" s="11" t="s">
        <v>40</v>
      </c>
      <c r="D331" s="11" t="s">
        <v>44</v>
      </c>
      <c r="E331" s="2"/>
      <c r="F331" s="2">
        <v>87.5</v>
      </c>
      <c r="G331" s="2">
        <v>162.5</v>
      </c>
      <c r="H331" s="5">
        <f t="shared" si="24"/>
        <v>250</v>
      </c>
    </row>
    <row r="332" spans="1:8" x14ac:dyDescent="0.25">
      <c r="A332" s="27"/>
      <c r="B332" s="11" t="s">
        <v>116</v>
      </c>
      <c r="C332" s="11" t="s">
        <v>40</v>
      </c>
      <c r="D332" s="11" t="s">
        <v>39</v>
      </c>
      <c r="E332" s="2"/>
      <c r="F332" s="2">
        <v>116.66666666666666</v>
      </c>
      <c r="G332" s="2">
        <v>216.66666666666666</v>
      </c>
      <c r="H332" s="5">
        <f t="shared" si="24"/>
        <v>333.33333333333331</v>
      </c>
    </row>
    <row r="333" spans="1:8" x14ac:dyDescent="0.25">
      <c r="A333" s="27"/>
      <c r="B333" s="11" t="s">
        <v>82</v>
      </c>
      <c r="C333" s="11" t="s">
        <v>40</v>
      </c>
      <c r="D333" s="11" t="s">
        <v>44</v>
      </c>
      <c r="E333" s="2"/>
      <c r="F333" s="2">
        <v>456.80599999999998</v>
      </c>
      <c r="G333" s="2">
        <v>848.35400000000004</v>
      </c>
      <c r="H333" s="5">
        <f t="shared" si="24"/>
        <v>1305.1600000000001</v>
      </c>
    </row>
    <row r="334" spans="1:8" x14ac:dyDescent="0.25">
      <c r="A334" s="27"/>
      <c r="B334" s="11" t="s">
        <v>70</v>
      </c>
      <c r="C334" s="11" t="s">
        <v>40</v>
      </c>
      <c r="D334" s="11" t="s">
        <v>44</v>
      </c>
      <c r="E334" s="2"/>
      <c r="F334" s="2">
        <v>393.39299999999997</v>
      </c>
      <c r="G334" s="2">
        <v>730.58699999999999</v>
      </c>
      <c r="H334" s="5">
        <f t="shared" si="24"/>
        <v>1123.98</v>
      </c>
    </row>
    <row r="335" spans="1:8" x14ac:dyDescent="0.25">
      <c r="A335" s="27"/>
      <c r="B335" s="11" t="s">
        <v>132</v>
      </c>
      <c r="C335" s="11" t="s">
        <v>40</v>
      </c>
      <c r="D335" s="11" t="s">
        <v>31</v>
      </c>
      <c r="E335" s="2"/>
      <c r="F335" s="2">
        <v>4476.1954999999998</v>
      </c>
      <c r="G335" s="2">
        <v>8312.9344999999994</v>
      </c>
      <c r="H335" s="5">
        <f t="shared" si="24"/>
        <v>12789.13</v>
      </c>
    </row>
    <row r="336" spans="1:8" x14ac:dyDescent="0.25">
      <c r="A336" s="27"/>
      <c r="B336" s="11" t="s">
        <v>220</v>
      </c>
      <c r="C336" s="11" t="s">
        <v>220</v>
      </c>
      <c r="D336" s="11" t="s">
        <v>220</v>
      </c>
      <c r="E336" s="2"/>
      <c r="F336" s="2"/>
      <c r="G336" s="2"/>
      <c r="H336" s="5">
        <f t="shared" si="24"/>
        <v>0</v>
      </c>
    </row>
    <row r="337" spans="1:8" x14ac:dyDescent="0.25">
      <c r="A337" s="27"/>
      <c r="B337" s="11" t="s">
        <v>220</v>
      </c>
      <c r="C337" s="11" t="s">
        <v>220</v>
      </c>
      <c r="D337" s="11" t="s">
        <v>220</v>
      </c>
      <c r="E337" s="2"/>
      <c r="F337" s="2"/>
      <c r="G337" s="2"/>
      <c r="H337" s="5">
        <f t="shared" ref="H337" si="25">F337+G337</f>
        <v>0</v>
      </c>
    </row>
    <row r="338" spans="1:8" x14ac:dyDescent="0.25">
      <c r="A338" s="27"/>
      <c r="B338" s="28"/>
      <c r="C338" s="28"/>
      <c r="D338" s="28"/>
      <c r="E338" s="28"/>
      <c r="F338" s="28"/>
      <c r="G338" s="28"/>
      <c r="H338" s="28"/>
    </row>
    <row r="339" spans="1:8" x14ac:dyDescent="0.25">
      <c r="A339" s="9"/>
      <c r="B339" s="10"/>
      <c r="C339" s="10"/>
      <c r="D339" s="10"/>
      <c r="E339" s="10"/>
      <c r="F339" s="12">
        <f>SUM(F312:F337)</f>
        <v>33125.861805555556</v>
      </c>
      <c r="G339" s="12">
        <f>SUM(G312:G337)</f>
        <v>61519.457638888882</v>
      </c>
      <c r="H339" s="12">
        <f>SUM(H312:H337)</f>
        <v>94645.319444444438</v>
      </c>
    </row>
    <row r="340" spans="1:8" x14ac:dyDescent="0.25">
      <c r="A340" s="27" t="s">
        <v>16</v>
      </c>
      <c r="B340" s="11" t="s">
        <v>168</v>
      </c>
      <c r="C340" s="11" t="s">
        <v>40</v>
      </c>
      <c r="D340" s="11" t="s">
        <v>39</v>
      </c>
      <c r="E340" s="2"/>
      <c r="F340" s="2">
        <v>20264.93175</v>
      </c>
      <c r="G340" s="2">
        <v>37634.873250000004</v>
      </c>
      <c r="H340" s="5">
        <f>F340+G340</f>
        <v>57899.805000000008</v>
      </c>
    </row>
    <row r="341" spans="1:8" x14ac:dyDescent="0.25">
      <c r="A341" s="27"/>
      <c r="B341" s="11" t="s">
        <v>109</v>
      </c>
      <c r="C341" s="11" t="s">
        <v>40</v>
      </c>
      <c r="D341" s="11" t="s">
        <v>54</v>
      </c>
      <c r="E341" s="2"/>
      <c r="F341" s="2">
        <v>4871.5751</v>
      </c>
      <c r="G341" s="2">
        <v>9047.2109</v>
      </c>
      <c r="H341" s="5">
        <f t="shared" ref="H341:H345" si="26">F341+G341</f>
        <v>13918.786</v>
      </c>
    </row>
    <row r="342" spans="1:8" x14ac:dyDescent="0.25">
      <c r="A342" s="27"/>
      <c r="B342" s="11" t="s">
        <v>153</v>
      </c>
      <c r="C342" s="11" t="s">
        <v>40</v>
      </c>
      <c r="D342" s="11" t="s">
        <v>31</v>
      </c>
      <c r="E342" s="2"/>
      <c r="F342" s="2">
        <v>6264.7389999999987</v>
      </c>
      <c r="G342" s="2">
        <v>11634.515285714284</v>
      </c>
      <c r="H342" s="5">
        <f t="shared" si="26"/>
        <v>17899.254285714283</v>
      </c>
    </row>
    <row r="343" spans="1:8" x14ac:dyDescent="0.25">
      <c r="A343" s="27"/>
      <c r="B343" s="11" t="s">
        <v>123</v>
      </c>
      <c r="C343" s="11" t="s">
        <v>37</v>
      </c>
      <c r="D343" s="11" t="s">
        <v>16</v>
      </c>
      <c r="E343" s="2"/>
      <c r="F343" s="2">
        <v>5833.6179999999995</v>
      </c>
      <c r="G343" s="2">
        <v>10833.862000000001</v>
      </c>
      <c r="H343" s="5">
        <f t="shared" si="26"/>
        <v>16667.48</v>
      </c>
    </row>
    <row r="344" spans="1:8" x14ac:dyDescent="0.25">
      <c r="A344" s="27"/>
      <c r="B344" s="11" t="s">
        <v>124</v>
      </c>
      <c r="C344" s="11" t="s">
        <v>40</v>
      </c>
      <c r="D344" s="11" t="s">
        <v>16</v>
      </c>
      <c r="E344" s="2"/>
      <c r="F344" s="2">
        <v>6548.3040000000001</v>
      </c>
      <c r="G344" s="2">
        <v>12161.136000000002</v>
      </c>
      <c r="H344" s="5">
        <f t="shared" si="26"/>
        <v>18709.440000000002</v>
      </c>
    </row>
    <row r="345" spans="1:8" x14ac:dyDescent="0.25">
      <c r="A345" s="27"/>
      <c r="B345" s="11" t="s">
        <v>117</v>
      </c>
      <c r="C345" s="11" t="s">
        <v>40</v>
      </c>
      <c r="D345" s="11" t="s">
        <v>16</v>
      </c>
      <c r="E345" s="2"/>
      <c r="F345" s="2">
        <v>6548.3040000000001</v>
      </c>
      <c r="G345" s="2">
        <v>12161.136000000002</v>
      </c>
      <c r="H345" s="5">
        <f t="shared" si="26"/>
        <v>18709.440000000002</v>
      </c>
    </row>
    <row r="346" spans="1:8" x14ac:dyDescent="0.25">
      <c r="A346" s="27"/>
      <c r="B346" s="11" t="s">
        <v>146</v>
      </c>
      <c r="C346" s="11" t="s">
        <v>40</v>
      </c>
      <c r="D346" s="11" t="s">
        <v>44</v>
      </c>
      <c r="E346" s="2"/>
      <c r="F346" s="2">
        <v>70</v>
      </c>
      <c r="G346" s="2">
        <v>130</v>
      </c>
      <c r="H346" s="5">
        <f t="shared" ref="H346:H349" si="27">F346+G346</f>
        <v>200</v>
      </c>
    </row>
    <row r="347" spans="1:8" x14ac:dyDescent="0.25">
      <c r="A347" s="27"/>
      <c r="B347" s="11" t="s">
        <v>164</v>
      </c>
      <c r="C347" s="11" t="s">
        <v>40</v>
      </c>
      <c r="D347" s="11" t="s">
        <v>33</v>
      </c>
      <c r="E347" s="2"/>
      <c r="F347" s="2">
        <v>337.59074999999996</v>
      </c>
      <c r="G347" s="2">
        <v>626.95425</v>
      </c>
      <c r="H347" s="5">
        <f t="shared" si="27"/>
        <v>964.54499999999996</v>
      </c>
    </row>
    <row r="348" spans="1:8" x14ac:dyDescent="0.25">
      <c r="A348" s="27"/>
      <c r="B348" s="11" t="s">
        <v>114</v>
      </c>
      <c r="C348" s="11" t="s">
        <v>40</v>
      </c>
      <c r="D348" s="11" t="s">
        <v>42</v>
      </c>
      <c r="E348" s="2"/>
      <c r="F348" s="2">
        <v>2086.1414999999997</v>
      </c>
      <c r="G348" s="2">
        <v>3874.2627857142861</v>
      </c>
      <c r="H348" s="5">
        <f t="shared" si="27"/>
        <v>5960.4042857142858</v>
      </c>
    </row>
    <row r="349" spans="1:8" x14ac:dyDescent="0.25">
      <c r="A349" s="27"/>
      <c r="B349" s="11" t="s">
        <v>118</v>
      </c>
      <c r="C349" s="11" t="s">
        <v>40</v>
      </c>
      <c r="D349" s="11" t="s">
        <v>16</v>
      </c>
      <c r="E349" s="2"/>
      <c r="F349" s="2">
        <v>5238.4639999999999</v>
      </c>
      <c r="G349" s="2">
        <v>9728.5760000000009</v>
      </c>
      <c r="H349" s="5">
        <f t="shared" si="27"/>
        <v>14967.04</v>
      </c>
    </row>
    <row r="350" spans="1:8" x14ac:dyDescent="0.25">
      <c r="A350" s="27"/>
      <c r="B350" s="28"/>
      <c r="C350" s="28"/>
      <c r="D350" s="28"/>
      <c r="E350" s="28"/>
      <c r="F350" s="28"/>
      <c r="G350" s="28"/>
      <c r="H350" s="28"/>
    </row>
    <row r="351" spans="1:8" x14ac:dyDescent="0.25">
      <c r="A351" s="9"/>
      <c r="B351" s="10"/>
      <c r="C351" s="10"/>
      <c r="D351" s="10"/>
      <c r="E351" s="10"/>
      <c r="F351" s="12">
        <f>SUM(F340:F349)</f>
        <v>58063.668100000003</v>
      </c>
      <c r="G351" s="12">
        <f t="shared" ref="G351:H351" si="28">SUM(G340:G349)</f>
        <v>107832.52647142856</v>
      </c>
      <c r="H351" s="12">
        <f t="shared" si="28"/>
        <v>165896.19457142861</v>
      </c>
    </row>
    <row r="352" spans="1:8" x14ac:dyDescent="0.25">
      <c r="A352" s="27" t="s">
        <v>17</v>
      </c>
      <c r="B352" s="11" t="s">
        <v>93</v>
      </c>
      <c r="C352" s="11" t="s">
        <v>40</v>
      </c>
      <c r="D352" s="11" t="s">
        <v>44</v>
      </c>
      <c r="E352" s="2"/>
      <c r="F352" s="2">
        <v>2486.6057222222221</v>
      </c>
      <c r="G352" s="2">
        <v>4617.9820555555561</v>
      </c>
      <c r="H352" s="5">
        <f>F352+G352</f>
        <v>7104.5877777777787</v>
      </c>
    </row>
    <row r="353" spans="1:8" x14ac:dyDescent="0.25">
      <c r="A353" s="27"/>
      <c r="B353" s="11" t="s">
        <v>72</v>
      </c>
      <c r="C353" s="11" t="s">
        <v>40</v>
      </c>
      <c r="D353" s="11" t="s">
        <v>73</v>
      </c>
      <c r="E353" s="2"/>
      <c r="F353" s="2">
        <v>5000.4849999999997</v>
      </c>
      <c r="G353" s="2">
        <v>9286.6149999999998</v>
      </c>
      <c r="H353" s="5">
        <f t="shared" ref="H353:H358" si="29">F353+G353</f>
        <v>14287.099999999999</v>
      </c>
    </row>
    <row r="354" spans="1:8" x14ac:dyDescent="0.25">
      <c r="A354" s="27"/>
      <c r="B354" s="11" t="s">
        <v>102</v>
      </c>
      <c r="C354" s="11" t="s">
        <v>40</v>
      </c>
      <c r="D354" s="11" t="s">
        <v>33</v>
      </c>
      <c r="E354" s="2"/>
      <c r="F354" s="2">
        <v>20.523999999999997</v>
      </c>
      <c r="G354" s="2">
        <v>38.116</v>
      </c>
      <c r="H354" s="5">
        <f t="shared" si="29"/>
        <v>58.64</v>
      </c>
    </row>
    <row r="355" spans="1:8" x14ac:dyDescent="0.25">
      <c r="A355" s="27"/>
      <c r="B355" s="11" t="s">
        <v>146</v>
      </c>
      <c r="C355" s="11" t="s">
        <v>40</v>
      </c>
      <c r="D355" s="11" t="s">
        <v>44</v>
      </c>
      <c r="E355" s="2"/>
      <c r="F355" s="2">
        <v>70</v>
      </c>
      <c r="G355" s="2">
        <v>130</v>
      </c>
      <c r="H355" s="5">
        <f t="shared" si="29"/>
        <v>200</v>
      </c>
    </row>
    <row r="356" spans="1:8" x14ac:dyDescent="0.25">
      <c r="A356" s="27"/>
      <c r="B356" s="11" t="s">
        <v>164</v>
      </c>
      <c r="C356" s="11" t="s">
        <v>40</v>
      </c>
      <c r="D356" s="11" t="s">
        <v>33</v>
      </c>
      <c r="E356" s="2"/>
      <c r="F356" s="2">
        <v>337.59074999999996</v>
      </c>
      <c r="G356" s="2">
        <v>626.95425</v>
      </c>
      <c r="H356" s="5">
        <f t="shared" si="29"/>
        <v>964.54499999999996</v>
      </c>
    </row>
    <row r="357" spans="1:8" x14ac:dyDescent="0.25">
      <c r="A357" s="27"/>
      <c r="B357" s="11" t="s">
        <v>158</v>
      </c>
      <c r="C357" s="11" t="s">
        <v>40</v>
      </c>
      <c r="D357" s="11" t="s">
        <v>44</v>
      </c>
      <c r="E357" s="2"/>
      <c r="F357" s="2">
        <v>87.5</v>
      </c>
      <c r="G357" s="2">
        <v>162.5</v>
      </c>
      <c r="H357" s="5">
        <f t="shared" si="29"/>
        <v>250</v>
      </c>
    </row>
    <row r="358" spans="1:8" x14ac:dyDescent="0.25">
      <c r="A358" s="27"/>
      <c r="B358" s="11" t="s">
        <v>220</v>
      </c>
      <c r="C358" s="11" t="s">
        <v>220</v>
      </c>
      <c r="D358" s="11" t="s">
        <v>220</v>
      </c>
      <c r="E358" s="2"/>
      <c r="F358" s="2"/>
      <c r="G358" s="2"/>
      <c r="H358" s="5">
        <f t="shared" si="29"/>
        <v>0</v>
      </c>
    </row>
    <row r="359" spans="1:8" x14ac:dyDescent="0.25">
      <c r="A359" s="27"/>
      <c r="B359" s="28"/>
      <c r="C359" s="28"/>
      <c r="D359" s="28"/>
      <c r="E359" s="28"/>
      <c r="F359" s="28"/>
      <c r="G359" s="28"/>
      <c r="H359" s="28"/>
    </row>
    <row r="360" spans="1:8" x14ac:dyDescent="0.25">
      <c r="A360" s="9"/>
      <c r="B360" s="10"/>
      <c r="C360" s="10"/>
      <c r="D360" s="10"/>
      <c r="E360" s="10"/>
      <c r="F360" s="12">
        <f>SUM(F352:F358)</f>
        <v>8002.7054722222219</v>
      </c>
      <c r="G360" s="12">
        <f t="shared" ref="G360:H360" si="30">SUM(G352:G358)</f>
        <v>14862.167305555557</v>
      </c>
      <c r="H360" s="12">
        <f t="shared" si="30"/>
        <v>22864.872777777775</v>
      </c>
    </row>
    <row r="361" spans="1:8" x14ac:dyDescent="0.25">
      <c r="A361" s="27" t="s">
        <v>18</v>
      </c>
      <c r="B361" s="11" t="s">
        <v>93</v>
      </c>
      <c r="C361" s="11" t="s">
        <v>40</v>
      </c>
      <c r="D361" s="11" t="s">
        <v>44</v>
      </c>
      <c r="E361" s="2"/>
      <c r="F361" s="2">
        <v>2486.6057222222221</v>
      </c>
      <c r="G361" s="2">
        <v>4617.9820555555561</v>
      </c>
      <c r="H361" s="5">
        <f>F361+G361</f>
        <v>7104.5877777777787</v>
      </c>
    </row>
    <row r="362" spans="1:8" x14ac:dyDescent="0.25">
      <c r="A362" s="27"/>
      <c r="B362" s="11" t="s">
        <v>134</v>
      </c>
      <c r="C362" s="11" t="s">
        <v>40</v>
      </c>
      <c r="D362" s="11" t="s">
        <v>44</v>
      </c>
      <c r="E362" s="2"/>
      <c r="F362" s="2">
        <v>2515.7054999999996</v>
      </c>
      <c r="G362" s="2">
        <v>4672.0244999999995</v>
      </c>
      <c r="H362" s="5">
        <f t="shared" ref="H362:H366" si="31">F362+G362</f>
        <v>7187.73</v>
      </c>
    </row>
    <row r="363" spans="1:8" x14ac:dyDescent="0.25">
      <c r="A363" s="27"/>
      <c r="B363" s="11" t="s">
        <v>115</v>
      </c>
      <c r="C363" s="11" t="s">
        <v>40</v>
      </c>
      <c r="D363" s="11" t="s">
        <v>44</v>
      </c>
      <c r="E363" s="2"/>
      <c r="F363" s="2">
        <v>374.79399999999993</v>
      </c>
      <c r="G363" s="2">
        <v>696.04599999999994</v>
      </c>
      <c r="H363" s="5">
        <f t="shared" si="31"/>
        <v>1070.8399999999999</v>
      </c>
    </row>
    <row r="364" spans="1:8" x14ac:dyDescent="0.25">
      <c r="A364" s="27"/>
      <c r="B364" s="11" t="s">
        <v>139</v>
      </c>
      <c r="C364" s="11" t="s">
        <v>40</v>
      </c>
      <c r="D364" s="11" t="s">
        <v>36</v>
      </c>
      <c r="E364" s="2"/>
      <c r="F364" s="2">
        <v>10460.828</v>
      </c>
      <c r="G364" s="2">
        <v>19427.252</v>
      </c>
      <c r="H364" s="5">
        <f t="shared" si="31"/>
        <v>29888.080000000002</v>
      </c>
    </row>
    <row r="365" spans="1:8" x14ac:dyDescent="0.25">
      <c r="A365" s="27"/>
      <c r="B365" s="11" t="s">
        <v>112</v>
      </c>
      <c r="C365" s="11" t="s">
        <v>37</v>
      </c>
      <c r="D365" s="11" t="s">
        <v>33</v>
      </c>
      <c r="E365" s="2"/>
      <c r="F365" s="2">
        <v>5446.4433333333327</v>
      </c>
      <c r="G365" s="2">
        <v>10114.823333333334</v>
      </c>
      <c r="H365" s="5">
        <f t="shared" si="31"/>
        <v>15561.266666666666</v>
      </c>
    </row>
    <row r="366" spans="1:8" x14ac:dyDescent="0.25">
      <c r="A366" s="27"/>
      <c r="B366" s="11" t="s">
        <v>132</v>
      </c>
      <c r="C366" s="11" t="s">
        <v>40</v>
      </c>
      <c r="D366" s="11" t="s">
        <v>31</v>
      </c>
      <c r="E366" s="2"/>
      <c r="F366" s="2">
        <v>4476.1954999999998</v>
      </c>
      <c r="G366" s="2">
        <v>8312.9344999999994</v>
      </c>
      <c r="H366" s="5">
        <f t="shared" si="31"/>
        <v>12789.13</v>
      </c>
    </row>
    <row r="367" spans="1:8" x14ac:dyDescent="0.25">
      <c r="A367" s="27"/>
      <c r="B367" s="11" t="s">
        <v>78</v>
      </c>
      <c r="C367" s="11" t="s">
        <v>40</v>
      </c>
      <c r="D367" s="11" t="s">
        <v>210</v>
      </c>
      <c r="E367" s="2"/>
      <c r="F367" s="2">
        <v>19868.225999999995</v>
      </c>
      <c r="G367" s="2">
        <v>36898.133999999998</v>
      </c>
      <c r="H367" s="5">
        <f t="shared" ref="H367" si="32">F367+G367</f>
        <v>56766.359999999993</v>
      </c>
    </row>
    <row r="368" spans="1:8" x14ac:dyDescent="0.25">
      <c r="A368" s="27"/>
      <c r="B368" s="11" t="s">
        <v>179</v>
      </c>
      <c r="C368" s="11" t="s">
        <v>40</v>
      </c>
      <c r="D368" s="11" t="s">
        <v>33</v>
      </c>
      <c r="E368" s="2"/>
      <c r="F368" s="2">
        <v>5250</v>
      </c>
      <c r="G368" s="2">
        <v>9750</v>
      </c>
      <c r="H368" s="5">
        <f>F368+G368</f>
        <v>15000</v>
      </c>
    </row>
    <row r="369" spans="1:8" x14ac:dyDescent="0.25">
      <c r="A369" s="27"/>
      <c r="B369" s="11" t="s">
        <v>170</v>
      </c>
      <c r="C369" s="11" t="s">
        <v>40</v>
      </c>
      <c r="D369" s="11" t="s">
        <v>41</v>
      </c>
      <c r="E369" s="2"/>
      <c r="F369" s="2">
        <v>4409.8040000000001</v>
      </c>
      <c r="G369" s="2">
        <v>8189.6360000000004</v>
      </c>
      <c r="H369" s="5">
        <f t="shared" ref="H369:H374" si="33">F369+G369</f>
        <v>12599.44</v>
      </c>
    </row>
    <row r="370" spans="1:8" x14ac:dyDescent="0.25">
      <c r="A370" s="27"/>
      <c r="B370" s="11" t="s">
        <v>96</v>
      </c>
      <c r="C370" s="11" t="s">
        <v>40</v>
      </c>
      <c r="D370" s="11" t="s">
        <v>31</v>
      </c>
      <c r="E370" s="2"/>
      <c r="F370" s="2">
        <v>1706.7119999999998</v>
      </c>
      <c r="G370" s="2">
        <v>3169.6079999999997</v>
      </c>
      <c r="H370" s="5">
        <f t="shared" si="33"/>
        <v>4876.32</v>
      </c>
    </row>
    <row r="371" spans="1:8" x14ac:dyDescent="0.25">
      <c r="A371" s="27"/>
      <c r="B371" s="11" t="s">
        <v>97</v>
      </c>
      <c r="C371" s="11" t="s">
        <v>37</v>
      </c>
      <c r="D371" s="11" t="s">
        <v>41</v>
      </c>
      <c r="E371" s="2"/>
      <c r="F371" s="2">
        <v>335.125</v>
      </c>
      <c r="G371" s="2">
        <v>622.375</v>
      </c>
      <c r="H371" s="5">
        <f t="shared" si="33"/>
        <v>957.5</v>
      </c>
    </row>
    <row r="372" spans="1:8" x14ac:dyDescent="0.25">
      <c r="A372" s="27"/>
      <c r="B372" s="11" t="s">
        <v>77</v>
      </c>
      <c r="C372" s="11" t="s">
        <v>37</v>
      </c>
      <c r="D372" s="11" t="s">
        <v>33</v>
      </c>
      <c r="E372" s="2"/>
      <c r="F372" s="2">
        <v>2608.7634999999996</v>
      </c>
      <c r="G372" s="2">
        <v>4844.8464999999997</v>
      </c>
      <c r="H372" s="5">
        <f t="shared" si="33"/>
        <v>7453.6099999999988</v>
      </c>
    </row>
    <row r="373" spans="1:8" x14ac:dyDescent="0.25">
      <c r="A373" s="27"/>
      <c r="B373" s="11" t="s">
        <v>175</v>
      </c>
      <c r="C373" s="11" t="s">
        <v>37</v>
      </c>
      <c r="D373" s="11" t="s">
        <v>41</v>
      </c>
      <c r="E373" s="2"/>
      <c r="F373" s="2">
        <v>715.62749999999994</v>
      </c>
      <c r="G373" s="2">
        <v>1329.0225</v>
      </c>
      <c r="H373" s="5">
        <f t="shared" si="33"/>
        <v>2044.65</v>
      </c>
    </row>
    <row r="374" spans="1:8" x14ac:dyDescent="0.25">
      <c r="A374" s="27"/>
      <c r="B374" s="11" t="s">
        <v>92</v>
      </c>
      <c r="C374" s="11" t="s">
        <v>40</v>
      </c>
      <c r="D374" s="11" t="s">
        <v>41</v>
      </c>
      <c r="E374" s="2"/>
      <c r="F374" s="2">
        <v>350</v>
      </c>
      <c r="G374" s="2">
        <v>650</v>
      </c>
      <c r="H374" s="5">
        <f t="shared" si="33"/>
        <v>1000</v>
      </c>
    </row>
    <row r="375" spans="1:8" x14ac:dyDescent="0.25">
      <c r="A375" s="27"/>
      <c r="B375" s="28"/>
      <c r="C375" s="28"/>
      <c r="D375" s="28"/>
      <c r="E375" s="28"/>
      <c r="F375" s="28"/>
      <c r="G375" s="28"/>
      <c r="H375" s="28"/>
    </row>
    <row r="376" spans="1:8" x14ac:dyDescent="0.25">
      <c r="A376" s="9"/>
      <c r="B376" s="10"/>
      <c r="C376" s="10"/>
      <c r="D376" s="10"/>
      <c r="E376" s="10"/>
      <c r="F376" s="12">
        <f>SUM(F361:F374)</f>
        <v>61004.830055555547</v>
      </c>
      <c r="G376" s="12">
        <f t="shared" ref="G376:H376" si="34">SUM(G361:G374)</f>
        <v>113294.6843888889</v>
      </c>
      <c r="H376" s="12">
        <f t="shared" si="34"/>
        <v>174299.51444444444</v>
      </c>
    </row>
    <row r="377" spans="1:8" x14ac:dyDescent="0.25">
      <c r="A377" s="27" t="s">
        <v>59</v>
      </c>
      <c r="B377" s="11"/>
      <c r="C377" s="11"/>
      <c r="D377" s="11"/>
      <c r="E377" s="2"/>
      <c r="F377" s="2"/>
      <c r="G377" s="2"/>
      <c r="H377" s="5">
        <f>F377+G377</f>
        <v>0</v>
      </c>
    </row>
    <row r="378" spans="1:8" x14ac:dyDescent="0.25">
      <c r="A378" s="27"/>
      <c r="B378" s="11"/>
      <c r="C378" s="11"/>
      <c r="D378" s="11"/>
      <c r="E378" s="2"/>
      <c r="F378" s="2"/>
      <c r="G378" s="2"/>
      <c r="H378" s="5">
        <f t="shared" ref="H378:H382" si="35">F378+G378</f>
        <v>0</v>
      </c>
    </row>
    <row r="379" spans="1:8" x14ac:dyDescent="0.25">
      <c r="A379" s="27"/>
      <c r="B379" s="11"/>
      <c r="C379" s="11"/>
      <c r="D379" s="11"/>
      <c r="E379" s="2"/>
      <c r="F379" s="2"/>
      <c r="G379" s="2"/>
      <c r="H379" s="5">
        <f t="shared" si="35"/>
        <v>0</v>
      </c>
    </row>
    <row r="380" spans="1:8" x14ac:dyDescent="0.25">
      <c r="A380" s="27"/>
      <c r="B380" s="11"/>
      <c r="C380" s="11"/>
      <c r="D380" s="11"/>
      <c r="E380" s="2"/>
      <c r="F380" s="2"/>
      <c r="G380" s="2"/>
      <c r="H380" s="5">
        <f t="shared" si="35"/>
        <v>0</v>
      </c>
    </row>
    <row r="381" spans="1:8" x14ac:dyDescent="0.25">
      <c r="A381" s="27"/>
      <c r="B381" s="11"/>
      <c r="C381" s="11"/>
      <c r="D381" s="11"/>
      <c r="E381" s="2"/>
      <c r="F381" s="2"/>
      <c r="G381" s="2"/>
      <c r="H381" s="5">
        <f t="shared" si="35"/>
        <v>0</v>
      </c>
    </row>
    <row r="382" spans="1:8" x14ac:dyDescent="0.25">
      <c r="A382" s="27"/>
      <c r="B382" s="11"/>
      <c r="C382" s="11"/>
      <c r="D382" s="11"/>
      <c r="E382" s="2"/>
      <c r="F382" s="2"/>
      <c r="G382" s="2"/>
      <c r="H382" s="5">
        <f t="shared" si="35"/>
        <v>0</v>
      </c>
    </row>
    <row r="383" spans="1:8" x14ac:dyDescent="0.25">
      <c r="A383" s="27"/>
      <c r="B383" s="28"/>
      <c r="C383" s="28"/>
      <c r="D383" s="28"/>
      <c r="E383" s="28"/>
      <c r="F383" s="28"/>
      <c r="G383" s="28"/>
      <c r="H383" s="28"/>
    </row>
    <row r="384" spans="1:8" x14ac:dyDescent="0.25">
      <c r="A384" s="9"/>
      <c r="B384" s="10"/>
      <c r="C384" s="10"/>
      <c r="D384" s="10"/>
      <c r="E384" s="10"/>
      <c r="F384" s="12">
        <f>SUM(F377:F382)</f>
        <v>0</v>
      </c>
      <c r="G384" s="12">
        <f t="shared" ref="G384:H384" si="36">SUM(G377:G382)</f>
        <v>0</v>
      </c>
      <c r="H384" s="12">
        <f t="shared" si="36"/>
        <v>0</v>
      </c>
    </row>
    <row r="385" spans="1:8" x14ac:dyDescent="0.25">
      <c r="A385" s="27" t="s">
        <v>219</v>
      </c>
      <c r="B385" s="11" t="s">
        <v>90</v>
      </c>
      <c r="C385" s="11" t="s">
        <v>37</v>
      </c>
      <c r="D385" s="11" t="s">
        <v>33</v>
      </c>
      <c r="E385" s="2"/>
      <c r="F385" s="2">
        <v>3878.1119999999996</v>
      </c>
      <c r="G385" s="2">
        <v>7202.2079999999996</v>
      </c>
      <c r="H385" s="5">
        <f>F385+G385</f>
        <v>11080.32</v>
      </c>
    </row>
    <row r="386" spans="1:8" x14ac:dyDescent="0.25">
      <c r="A386" s="27"/>
      <c r="B386" s="11" t="s">
        <v>220</v>
      </c>
      <c r="C386" s="11" t="s">
        <v>220</v>
      </c>
      <c r="D386" s="11" t="s">
        <v>220</v>
      </c>
      <c r="E386" s="2"/>
      <c r="F386" s="2"/>
      <c r="G386" s="2"/>
      <c r="H386" s="5"/>
    </row>
    <row r="387" spans="1:8" x14ac:dyDescent="0.25">
      <c r="A387" s="27"/>
      <c r="B387" s="11"/>
      <c r="C387" s="11" t="s">
        <v>220</v>
      </c>
      <c r="D387" s="11" t="s">
        <v>220</v>
      </c>
      <c r="E387" s="2"/>
      <c r="F387" s="2"/>
      <c r="G387" s="2"/>
      <c r="H387" s="5"/>
    </row>
    <row r="388" spans="1:8" x14ac:dyDescent="0.25">
      <c r="A388" s="27"/>
      <c r="B388" s="11"/>
      <c r="C388" s="11"/>
      <c r="D388" s="11"/>
      <c r="E388" s="2"/>
      <c r="F388" s="2"/>
      <c r="G388" s="2"/>
      <c r="H388" s="5"/>
    </row>
    <row r="389" spans="1:8" x14ac:dyDescent="0.25">
      <c r="A389" s="27"/>
      <c r="B389" s="11"/>
      <c r="C389" s="11" t="e">
        <f>_xlfn.IFNA(VLOOKUP(#REF!,#REF!,13,FALSE),"")</f>
        <v>#REF!</v>
      </c>
      <c r="D389" s="11" t="e">
        <f>_xlfn.IFNA(VLOOKUP(#REF!,#REF!,12,FALSE),"")</f>
        <v>#REF!</v>
      </c>
      <c r="E389" s="2"/>
      <c r="F389" s="2"/>
      <c r="G389" s="2"/>
      <c r="H389" s="5"/>
    </row>
    <row r="390" spans="1:8" x14ac:dyDescent="0.25">
      <c r="A390" s="27"/>
      <c r="B390" s="11"/>
      <c r="C390" s="11" t="e">
        <f>_xlfn.IFNA(VLOOKUP(#REF!,#REF!,13,FALSE),"")</f>
        <v>#REF!</v>
      </c>
      <c r="D390" s="11" t="e">
        <f>_xlfn.IFNA(VLOOKUP(#REF!,#REF!,12,FALSE),"")</f>
        <v>#REF!</v>
      </c>
      <c r="E390" s="2"/>
      <c r="F390" s="2"/>
      <c r="G390" s="2"/>
      <c r="H390" s="5"/>
    </row>
    <row r="391" spans="1:8" x14ac:dyDescent="0.25">
      <c r="A391" s="27"/>
      <c r="B391" s="11"/>
      <c r="C391" s="11"/>
      <c r="D391" s="11"/>
      <c r="E391" s="2"/>
      <c r="F391" s="2"/>
      <c r="G391" s="2"/>
      <c r="H391" s="5"/>
    </row>
    <row r="392" spans="1:8" x14ac:dyDescent="0.25">
      <c r="A392" s="27"/>
      <c r="B392" s="11"/>
      <c r="C392" s="11"/>
      <c r="D392" s="11"/>
      <c r="E392" s="2"/>
      <c r="F392" s="2"/>
      <c r="G392" s="2"/>
      <c r="H392" s="5"/>
    </row>
    <row r="393" spans="1:8" x14ac:dyDescent="0.25">
      <c r="A393" s="27"/>
      <c r="B393" s="11"/>
      <c r="C393" s="11"/>
      <c r="D393" s="11"/>
      <c r="E393" s="2"/>
      <c r="F393" s="2"/>
      <c r="G393" s="2"/>
      <c r="H393" s="5"/>
    </row>
    <row r="394" spans="1:8" x14ac:dyDescent="0.25">
      <c r="A394" s="27"/>
      <c r="B394" s="11"/>
      <c r="C394" s="11"/>
      <c r="D394" s="11"/>
      <c r="E394" s="2"/>
      <c r="F394" s="2"/>
      <c r="G394" s="2"/>
      <c r="H394" s="5"/>
    </row>
    <row r="395" spans="1:8" x14ac:dyDescent="0.25">
      <c r="A395" s="27"/>
      <c r="B395" s="11"/>
      <c r="C395" s="11"/>
      <c r="D395" s="11"/>
      <c r="E395" s="2"/>
      <c r="F395" s="2"/>
      <c r="G395" s="2"/>
      <c r="H395" s="5"/>
    </row>
    <row r="396" spans="1:8" x14ac:dyDescent="0.25">
      <c r="A396" s="27"/>
      <c r="B396" s="11"/>
      <c r="C396" s="11"/>
      <c r="D396" s="11"/>
      <c r="E396" s="2"/>
      <c r="F396" s="2"/>
      <c r="G396" s="2"/>
      <c r="H396" s="5"/>
    </row>
    <row r="397" spans="1:8" x14ac:dyDescent="0.25">
      <c r="A397" s="27"/>
      <c r="B397" s="11"/>
      <c r="C397" s="11" t="e">
        <f>_xlfn.IFNA(VLOOKUP(#REF!,#REF!,13,FALSE),"")</f>
        <v>#REF!</v>
      </c>
      <c r="D397" s="11" t="e">
        <f>_xlfn.IFNA(VLOOKUP(#REF!,#REF!,12,FALSE),"")</f>
        <v>#REF!</v>
      </c>
      <c r="E397" s="2"/>
      <c r="F397" s="2"/>
      <c r="G397" s="2"/>
      <c r="H397" s="5">
        <f t="shared" ref="H397" si="37">F397+G397</f>
        <v>0</v>
      </c>
    </row>
    <row r="398" spans="1:8" x14ac:dyDescent="0.25">
      <c r="A398" s="27"/>
      <c r="B398" s="11"/>
      <c r="C398" s="11" t="e">
        <f>_xlfn.IFNA(VLOOKUP(#REF!,#REF!,13,FALSE),"")</f>
        <v>#REF!</v>
      </c>
      <c r="D398" s="11" t="e">
        <f>_xlfn.IFNA(VLOOKUP(#REF!,#REF!,12,FALSE),"")</f>
        <v>#REF!</v>
      </c>
      <c r="E398" s="2"/>
      <c r="F398" s="2"/>
      <c r="G398" s="2"/>
      <c r="H398" s="5">
        <f t="shared" ref="H398:H400" si="38">F398+G398</f>
        <v>0</v>
      </c>
    </row>
    <row r="399" spans="1:8" x14ac:dyDescent="0.25">
      <c r="A399" s="27"/>
      <c r="B399" s="11"/>
      <c r="C399" s="11" t="e">
        <f>_xlfn.IFNA(VLOOKUP(#REF!,#REF!,13,FALSE),"")</f>
        <v>#REF!</v>
      </c>
      <c r="D399" s="11" t="e">
        <f>_xlfn.IFNA(VLOOKUP(#REF!,#REF!,12,FALSE),"")</f>
        <v>#REF!</v>
      </c>
      <c r="E399" s="2"/>
      <c r="F399" s="2"/>
      <c r="G399" s="2"/>
      <c r="H399" s="5">
        <f t="shared" si="38"/>
        <v>0</v>
      </c>
    </row>
    <row r="400" spans="1:8" x14ac:dyDescent="0.25">
      <c r="A400" s="27"/>
      <c r="B400" s="11"/>
      <c r="C400" s="11" t="e">
        <f>_xlfn.IFNA(VLOOKUP(#REF!,#REF!,13,FALSE),"")</f>
        <v>#REF!</v>
      </c>
      <c r="D400" s="11" t="e">
        <f>_xlfn.IFNA(VLOOKUP(#REF!,#REF!,12,FALSE),"")</f>
        <v>#REF!</v>
      </c>
      <c r="E400" s="2"/>
      <c r="F400" s="2"/>
      <c r="G400" s="2"/>
      <c r="H400" s="5">
        <f t="shared" si="38"/>
        <v>0</v>
      </c>
    </row>
    <row r="401" spans="1:8" x14ac:dyDescent="0.25">
      <c r="A401" s="27"/>
      <c r="B401" s="28"/>
      <c r="C401" s="28"/>
      <c r="D401" s="28"/>
      <c r="E401" s="28"/>
      <c r="F401" s="28"/>
      <c r="G401" s="28"/>
      <c r="H401" s="28"/>
    </row>
    <row r="402" spans="1:8" x14ac:dyDescent="0.25">
      <c r="A402" s="9"/>
      <c r="B402" s="10"/>
      <c r="C402" s="10"/>
      <c r="D402" s="10"/>
      <c r="E402" s="10"/>
      <c r="F402" s="12">
        <f>SUM(F385:F400)</f>
        <v>3878.1119999999996</v>
      </c>
      <c r="G402" s="12">
        <f>SUM(G385:G400)</f>
        <v>7202.2079999999996</v>
      </c>
      <c r="H402" s="12">
        <f t="shared" ref="H402" si="39">SUM(H385:H400)</f>
        <v>11080.32</v>
      </c>
    </row>
    <row r="403" spans="1:8" x14ac:dyDescent="0.25">
      <c r="A403" s="27" t="s">
        <v>218</v>
      </c>
      <c r="B403" s="11" t="s">
        <v>111</v>
      </c>
      <c r="C403" s="11" t="s">
        <v>37</v>
      </c>
      <c r="D403" s="11" t="s">
        <v>41</v>
      </c>
      <c r="E403" s="2"/>
      <c r="F403" s="2">
        <v>262.5</v>
      </c>
      <c r="G403" s="2">
        <v>487.5</v>
      </c>
      <c r="H403" s="5">
        <f t="shared" ref="H403" si="40">F403+G403</f>
        <v>750</v>
      </c>
    </row>
    <row r="404" spans="1:8" x14ac:dyDescent="0.25">
      <c r="A404" s="27"/>
      <c r="B404" s="11" t="s">
        <v>220</v>
      </c>
      <c r="C404" s="11" t="s">
        <v>220</v>
      </c>
      <c r="D404" s="11" t="s">
        <v>220</v>
      </c>
      <c r="E404" s="2"/>
      <c r="F404" s="2"/>
      <c r="G404" s="2"/>
      <c r="H404" s="5">
        <f t="shared" ref="H404:H409" si="41">F404+G404</f>
        <v>0</v>
      </c>
    </row>
    <row r="405" spans="1:8" x14ac:dyDescent="0.25">
      <c r="A405" s="27"/>
      <c r="B405" s="11" t="s">
        <v>220</v>
      </c>
      <c r="C405" s="11" t="s">
        <v>220</v>
      </c>
      <c r="D405" s="11" t="s">
        <v>220</v>
      </c>
      <c r="E405" s="2"/>
      <c r="F405" s="2"/>
      <c r="G405" s="2"/>
      <c r="H405" s="5">
        <f t="shared" si="41"/>
        <v>0</v>
      </c>
    </row>
    <row r="406" spans="1:8" x14ac:dyDescent="0.25">
      <c r="A406" s="27"/>
      <c r="B406" s="11" t="s">
        <v>220</v>
      </c>
      <c r="C406" s="11" t="s">
        <v>220</v>
      </c>
      <c r="D406" s="11" t="s">
        <v>220</v>
      </c>
      <c r="E406" s="2"/>
      <c r="F406" s="2"/>
      <c r="G406" s="2"/>
      <c r="H406" s="5">
        <f t="shared" si="41"/>
        <v>0</v>
      </c>
    </row>
    <row r="407" spans="1:8" x14ac:dyDescent="0.25">
      <c r="A407" s="27"/>
      <c r="B407" s="11" t="s">
        <v>220</v>
      </c>
      <c r="C407" s="11" t="s">
        <v>220</v>
      </c>
      <c r="D407" s="11" t="s">
        <v>220</v>
      </c>
      <c r="E407" s="2"/>
      <c r="F407" s="2"/>
      <c r="G407" s="2"/>
      <c r="H407" s="5">
        <f t="shared" si="41"/>
        <v>0</v>
      </c>
    </row>
    <row r="408" spans="1:8" x14ac:dyDescent="0.25">
      <c r="A408" s="27"/>
      <c r="B408" s="11" t="s">
        <v>220</v>
      </c>
      <c r="C408" s="11" t="s">
        <v>220</v>
      </c>
      <c r="D408" s="11" t="s">
        <v>220</v>
      </c>
      <c r="E408" s="2"/>
      <c r="F408" s="2"/>
      <c r="G408" s="2"/>
      <c r="H408" s="5">
        <f t="shared" si="41"/>
        <v>0</v>
      </c>
    </row>
    <row r="409" spans="1:8" x14ac:dyDescent="0.25">
      <c r="A409" s="27"/>
      <c r="B409" s="11"/>
      <c r="C409" s="11"/>
      <c r="D409" s="11" t="s">
        <v>220</v>
      </c>
      <c r="E409" s="2"/>
      <c r="F409" s="2"/>
      <c r="G409" s="2"/>
      <c r="H409" s="5">
        <f t="shared" si="41"/>
        <v>0</v>
      </c>
    </row>
    <row r="410" spans="1:8" x14ac:dyDescent="0.25">
      <c r="A410" s="27"/>
      <c r="B410" s="28"/>
      <c r="C410" s="28"/>
      <c r="D410" s="28"/>
      <c r="E410" s="28"/>
      <c r="F410" s="28"/>
      <c r="G410" s="28"/>
      <c r="H410" s="28"/>
    </row>
    <row r="411" spans="1:8" x14ac:dyDescent="0.25">
      <c r="A411" s="9"/>
      <c r="B411" s="10"/>
      <c r="C411" s="10"/>
      <c r="D411" s="10"/>
      <c r="E411" s="10"/>
      <c r="F411" s="12">
        <f>SUM(F403:F409)</f>
        <v>262.5</v>
      </c>
      <c r="G411" s="12">
        <f t="shared" ref="G411:H411" si="42">SUM(G403:G409)</f>
        <v>487.5</v>
      </c>
      <c r="H411" s="12">
        <f t="shared" si="42"/>
        <v>750</v>
      </c>
    </row>
    <row r="412" spans="1:8" x14ac:dyDescent="0.25">
      <c r="A412" s="27" t="s">
        <v>19</v>
      </c>
      <c r="B412" s="11" t="s">
        <v>220</v>
      </c>
      <c r="C412" s="11" t="s">
        <v>220</v>
      </c>
      <c r="D412" s="11" t="s">
        <v>220</v>
      </c>
      <c r="E412" s="2"/>
      <c r="F412" s="2"/>
      <c r="G412" s="2"/>
      <c r="H412" s="5">
        <f>F412+G412</f>
        <v>0</v>
      </c>
    </row>
    <row r="413" spans="1:8" x14ac:dyDescent="0.25">
      <c r="A413" s="27"/>
      <c r="B413" s="11" t="s">
        <v>220</v>
      </c>
      <c r="C413" s="11" t="s">
        <v>220</v>
      </c>
      <c r="D413" s="11" t="s">
        <v>220</v>
      </c>
      <c r="E413" s="2"/>
      <c r="F413" s="2"/>
      <c r="G413" s="2"/>
      <c r="H413" s="5">
        <f t="shared" ref="H413:H417" si="43">F413+G413</f>
        <v>0</v>
      </c>
    </row>
    <row r="414" spans="1:8" x14ac:dyDescent="0.25">
      <c r="A414" s="27"/>
      <c r="B414" s="11" t="s">
        <v>220</v>
      </c>
      <c r="C414" s="11" t="s">
        <v>220</v>
      </c>
      <c r="D414" s="11" t="s">
        <v>220</v>
      </c>
      <c r="E414" s="2"/>
      <c r="F414" s="2"/>
      <c r="G414" s="2"/>
      <c r="H414" s="5">
        <f t="shared" si="43"/>
        <v>0</v>
      </c>
    </row>
    <row r="415" spans="1:8" x14ac:dyDescent="0.25">
      <c r="A415" s="27"/>
      <c r="B415" s="11" t="s">
        <v>220</v>
      </c>
      <c r="C415" s="11" t="s">
        <v>220</v>
      </c>
      <c r="D415" s="11" t="s">
        <v>220</v>
      </c>
      <c r="E415" s="2"/>
      <c r="F415" s="2"/>
      <c r="G415" s="2"/>
      <c r="H415" s="5">
        <f t="shared" si="43"/>
        <v>0</v>
      </c>
    </row>
    <row r="416" spans="1:8" x14ac:dyDescent="0.25">
      <c r="A416" s="27"/>
      <c r="B416" s="11" t="s">
        <v>220</v>
      </c>
      <c r="C416" s="11" t="s">
        <v>220</v>
      </c>
      <c r="D416" s="11" t="s">
        <v>220</v>
      </c>
      <c r="E416" s="2"/>
      <c r="F416" s="2"/>
      <c r="G416" s="2"/>
      <c r="H416" s="5">
        <f t="shared" si="43"/>
        <v>0</v>
      </c>
    </row>
    <row r="417" spans="1:8" x14ac:dyDescent="0.25">
      <c r="A417" s="27"/>
      <c r="B417" s="11" t="s">
        <v>220</v>
      </c>
      <c r="C417" s="11" t="s">
        <v>220</v>
      </c>
      <c r="D417" s="11" t="s">
        <v>220</v>
      </c>
      <c r="E417" s="2"/>
      <c r="F417" s="2"/>
      <c r="G417" s="2"/>
      <c r="H417" s="5">
        <f t="shared" si="43"/>
        <v>0</v>
      </c>
    </row>
    <row r="418" spans="1:8" x14ac:dyDescent="0.25">
      <c r="A418" s="27"/>
      <c r="B418" s="28"/>
      <c r="C418" s="28"/>
      <c r="D418" s="28"/>
      <c r="E418" s="28"/>
      <c r="F418" s="28"/>
      <c r="G418" s="28"/>
      <c r="H418" s="28"/>
    </row>
    <row r="419" spans="1:8" x14ac:dyDescent="0.25">
      <c r="A419" s="9"/>
      <c r="B419" s="10"/>
      <c r="C419" s="10"/>
      <c r="D419" s="10"/>
      <c r="E419" s="10"/>
      <c r="F419" s="12">
        <f>SUM(F412:F417)</f>
        <v>0</v>
      </c>
      <c r="G419" s="12">
        <f t="shared" ref="G419:H419" si="44">SUM(G412:G417)</f>
        <v>0</v>
      </c>
      <c r="H419" s="12">
        <f t="shared" si="44"/>
        <v>0</v>
      </c>
    </row>
  </sheetData>
  <mergeCells count="38">
    <mergeCell ref="B418:H418"/>
    <mergeCell ref="B338:H338"/>
    <mergeCell ref="B350:H350"/>
    <mergeCell ref="B359:H359"/>
    <mergeCell ref="B375:H375"/>
    <mergeCell ref="B383:H383"/>
    <mergeCell ref="B410:H410"/>
    <mergeCell ref="B401:H401"/>
    <mergeCell ref="B147:H147"/>
    <mergeCell ref="B204:H204"/>
    <mergeCell ref="B242:H242"/>
    <mergeCell ref="B250:H250"/>
    <mergeCell ref="B258:H258"/>
    <mergeCell ref="B310:H310"/>
    <mergeCell ref="A412:A418"/>
    <mergeCell ref="B3:D3"/>
    <mergeCell ref="F3:H3"/>
    <mergeCell ref="B36:H36"/>
    <mergeCell ref="B81:H81"/>
    <mergeCell ref="B89:H89"/>
    <mergeCell ref="B97:H97"/>
    <mergeCell ref="A340:A350"/>
    <mergeCell ref="A352:A359"/>
    <mergeCell ref="A361:A375"/>
    <mergeCell ref="A377:A383"/>
    <mergeCell ref="A385:A401"/>
    <mergeCell ref="A403:A410"/>
    <mergeCell ref="A149:A204"/>
    <mergeCell ref="A206:A242"/>
    <mergeCell ref="A244:A250"/>
    <mergeCell ref="A252:A258"/>
    <mergeCell ref="A260:A310"/>
    <mergeCell ref="A312:A338"/>
    <mergeCell ref="A5:A36"/>
    <mergeCell ref="A38:A81"/>
    <mergeCell ref="A83:A89"/>
    <mergeCell ref="A91:A97"/>
    <mergeCell ref="A99:A14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"/>
  <sheetViews>
    <sheetView zoomScaleNormal="100" workbookViewId="0">
      <selection activeCell="A4" sqref="A4"/>
    </sheetView>
  </sheetViews>
  <sheetFormatPr defaultRowHeight="15" x14ac:dyDescent="0.25"/>
  <cols>
    <col min="1" max="1" width="11" style="2" customWidth="1"/>
    <col min="2" max="2" width="23" style="2" bestFit="1" customWidth="1"/>
    <col min="3" max="3" width="23" style="2" customWidth="1"/>
    <col min="4" max="4" width="2.7109375" style="19" customWidth="1"/>
    <col min="5" max="7" width="14.85546875" style="2" bestFit="1" customWidth="1"/>
    <col min="8" max="8" width="23.5703125" style="2" customWidth="1"/>
    <col min="9" max="9" width="2.7109375" style="19" customWidth="1"/>
    <col min="10" max="10" width="23" style="2" customWidth="1"/>
    <col min="11" max="11" width="2.7109375" style="20" hidden="1" customWidth="1"/>
    <col min="12" max="12" width="11.85546875" hidden="1" customWidth="1"/>
    <col min="13" max="13" width="12.85546875" hidden="1" customWidth="1"/>
    <col min="14" max="14" width="12.5703125" hidden="1" customWidth="1"/>
    <col min="15" max="15" width="12.85546875" hidden="1" customWidth="1"/>
    <col min="16" max="16" width="11.85546875" hidden="1" customWidth="1"/>
    <col min="17" max="17" width="12.28515625" hidden="1" customWidth="1"/>
    <col min="18" max="18" width="11.85546875" hidden="1" customWidth="1"/>
    <col min="19" max="19" width="12.85546875" hidden="1" customWidth="1"/>
    <col min="20" max="20" width="11.85546875" hidden="1" customWidth="1"/>
    <col min="21" max="21" width="12.28515625" hidden="1" customWidth="1"/>
    <col min="23" max="23" width="28.42578125" bestFit="1" customWidth="1"/>
    <col min="24" max="24" width="17.85546875" bestFit="1" customWidth="1"/>
    <col min="25" max="25" width="23.5703125" bestFit="1" customWidth="1"/>
  </cols>
  <sheetData>
    <row r="1" spans="1:21" x14ac:dyDescent="0.25">
      <c r="A1" s="31" t="s">
        <v>191</v>
      </c>
      <c r="B1" s="32"/>
      <c r="C1" s="33"/>
      <c r="D1" s="13"/>
      <c r="E1" s="34" t="s">
        <v>192</v>
      </c>
      <c r="F1" s="34"/>
      <c r="G1" s="34"/>
      <c r="H1" s="34"/>
      <c r="I1" s="13"/>
      <c r="J1" s="14" t="s">
        <v>193</v>
      </c>
      <c r="K1" s="15"/>
      <c r="L1" s="34" t="s">
        <v>194</v>
      </c>
      <c r="M1" s="34"/>
      <c r="N1" s="34"/>
      <c r="O1" s="34"/>
      <c r="P1" s="34"/>
      <c r="Q1" s="34"/>
      <c r="R1" s="34"/>
      <c r="S1" s="34"/>
      <c r="T1" s="34"/>
      <c r="U1" s="34"/>
    </row>
    <row r="2" spans="1:21" ht="30" x14ac:dyDescent="0.25">
      <c r="A2" s="16" t="s">
        <v>195</v>
      </c>
      <c r="B2" s="16" t="s">
        <v>197</v>
      </c>
      <c r="C2" s="16" t="s">
        <v>196</v>
      </c>
      <c r="D2" s="17"/>
      <c r="E2" s="16" t="s">
        <v>8</v>
      </c>
      <c r="F2" s="16" t="s">
        <v>25</v>
      </c>
      <c r="G2" s="16" t="s">
        <v>35</v>
      </c>
      <c r="H2" s="16" t="s">
        <v>197</v>
      </c>
      <c r="I2" s="17"/>
      <c r="J2" s="16" t="s">
        <v>212</v>
      </c>
      <c r="K2" s="18"/>
      <c r="L2" s="16" t="s">
        <v>198</v>
      </c>
      <c r="M2" s="16" t="s">
        <v>199</v>
      </c>
      <c r="N2" s="16" t="s">
        <v>200</v>
      </c>
      <c r="O2" s="16" t="s">
        <v>201</v>
      </c>
      <c r="P2" s="16" t="s">
        <v>202</v>
      </c>
      <c r="Q2" s="16" t="s">
        <v>203</v>
      </c>
      <c r="R2" s="16" t="s">
        <v>204</v>
      </c>
      <c r="S2" s="16" t="s">
        <v>205</v>
      </c>
      <c r="T2" s="16" t="s">
        <v>206</v>
      </c>
      <c r="U2" s="16" t="s">
        <v>207</v>
      </c>
    </row>
  </sheetData>
  <mergeCells count="3">
    <mergeCell ref="A1:C1"/>
    <mergeCell ref="E1:H1"/>
    <mergeCell ref="L1:U1"/>
  </mergeCells>
  <pageMargins left="0.7" right="0.7" top="0.75" bottom="0.75" header="0.3" footer="0.3"/>
  <pageSetup scale="63" orientation="landscape" r:id="rId1"/>
  <colBreaks count="1" manualBreakCount="1">
    <brk id="11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'C:\Users\jweber\Desktop\PAOP 2017\[PPS 2nd Tier Funds Flow Reporting Template.xlsx]Sheet2'!#REF!</xm:f>
          </x14:formula1>
          <xm:sqref>E3:E1048576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E10" sqref="E10"/>
    </sheetView>
  </sheetViews>
  <sheetFormatPr defaultRowHeight="15" x14ac:dyDescent="0.25"/>
  <cols>
    <col min="1" max="1" width="22" customWidth="1"/>
    <col min="2" max="2" width="10" customWidth="1"/>
    <col min="3" max="18" width="12" customWidth="1"/>
  </cols>
  <sheetData>
    <row r="1" spans="1:18" x14ac:dyDescent="0.25">
      <c r="A1" s="1" t="s">
        <v>49</v>
      </c>
    </row>
    <row r="3" spans="1:18" x14ac:dyDescent="0.25">
      <c r="A3" s="38" t="s">
        <v>3</v>
      </c>
      <c r="B3" s="39"/>
      <c r="C3" s="35" t="s">
        <v>183</v>
      </c>
      <c r="D3" s="36"/>
      <c r="E3" s="35" t="s">
        <v>184</v>
      </c>
      <c r="F3" s="36"/>
      <c r="G3" s="35" t="s">
        <v>185</v>
      </c>
      <c r="H3" s="36"/>
      <c r="I3" s="35" t="s">
        <v>186</v>
      </c>
      <c r="J3" s="36"/>
      <c r="K3" s="35" t="s">
        <v>187</v>
      </c>
      <c r="L3" s="36"/>
      <c r="M3" s="35" t="s">
        <v>188</v>
      </c>
      <c r="N3" s="36"/>
      <c r="O3" s="35" t="s">
        <v>189</v>
      </c>
      <c r="P3" s="36"/>
      <c r="Q3" s="35" t="s">
        <v>190</v>
      </c>
      <c r="R3" s="36"/>
    </row>
    <row r="4" spans="1:18" x14ac:dyDescent="0.25">
      <c r="A4" s="40"/>
      <c r="B4" s="41"/>
      <c r="C4" s="4" t="s">
        <v>28</v>
      </c>
      <c r="D4" s="4" t="s">
        <v>29</v>
      </c>
      <c r="E4" s="4" t="s">
        <v>28</v>
      </c>
      <c r="F4" s="4" t="s">
        <v>29</v>
      </c>
      <c r="G4" s="4" t="s">
        <v>28</v>
      </c>
      <c r="H4" s="4" t="s">
        <v>29</v>
      </c>
      <c r="I4" s="4" t="s">
        <v>28</v>
      </c>
      <c r="J4" s="4" t="s">
        <v>29</v>
      </c>
      <c r="K4" s="4" t="s">
        <v>28</v>
      </c>
      <c r="L4" s="4" t="s">
        <v>29</v>
      </c>
      <c r="M4" s="4" t="s">
        <v>28</v>
      </c>
      <c r="N4" s="4" t="s">
        <v>29</v>
      </c>
      <c r="O4" s="4" t="s">
        <v>28</v>
      </c>
      <c r="P4" s="4" t="s">
        <v>29</v>
      </c>
      <c r="Q4" s="4" t="s">
        <v>28</v>
      </c>
      <c r="R4" s="4" t="s">
        <v>29</v>
      </c>
    </row>
    <row r="5" spans="1:18" x14ac:dyDescent="0.25">
      <c r="A5" s="37" t="s">
        <v>4</v>
      </c>
      <c r="B5" s="3" t="s">
        <v>20</v>
      </c>
      <c r="C5" s="2">
        <v>1381</v>
      </c>
      <c r="D5" s="2">
        <v>1318</v>
      </c>
      <c r="E5" s="2">
        <v>690</v>
      </c>
      <c r="F5" s="2">
        <v>1086</v>
      </c>
      <c r="G5" s="2">
        <v>0</v>
      </c>
      <c r="H5" s="2">
        <v>1009</v>
      </c>
      <c r="I5" s="2">
        <v>0</v>
      </c>
      <c r="J5" s="2">
        <v>1053</v>
      </c>
      <c r="K5" s="2">
        <v>258</v>
      </c>
      <c r="L5" s="2">
        <v>1230</v>
      </c>
      <c r="M5" s="2">
        <v>0</v>
      </c>
      <c r="N5" s="2">
        <v>981</v>
      </c>
      <c r="O5" s="2">
        <v>1243</v>
      </c>
      <c r="P5" s="2">
        <v>1254</v>
      </c>
      <c r="Q5" s="2">
        <v>1243</v>
      </c>
      <c r="R5" s="2">
        <v>1249</v>
      </c>
    </row>
    <row r="6" spans="1:18" x14ac:dyDescent="0.25">
      <c r="A6" s="37"/>
      <c r="B6" s="3" t="s">
        <v>26</v>
      </c>
      <c r="C6" s="2">
        <v>763</v>
      </c>
      <c r="D6" s="2">
        <v>797</v>
      </c>
      <c r="E6" s="2">
        <v>381</v>
      </c>
      <c r="F6" s="2">
        <v>729</v>
      </c>
      <c r="G6" s="2">
        <v>381</v>
      </c>
      <c r="H6" s="2">
        <v>695</v>
      </c>
      <c r="I6" s="2">
        <v>0</v>
      </c>
      <c r="J6" s="2">
        <v>719</v>
      </c>
      <c r="K6" s="2">
        <v>156</v>
      </c>
      <c r="L6" s="2">
        <v>763</v>
      </c>
      <c r="M6" s="2">
        <v>218</v>
      </c>
      <c r="N6" s="2">
        <v>682</v>
      </c>
      <c r="O6" s="2">
        <v>687</v>
      </c>
      <c r="P6" s="2">
        <v>771</v>
      </c>
      <c r="Q6" s="2">
        <v>687</v>
      </c>
      <c r="R6" s="2">
        <v>771</v>
      </c>
    </row>
    <row r="7" spans="1:18" x14ac:dyDescent="0.25">
      <c r="A7" s="37" t="s">
        <v>5</v>
      </c>
      <c r="B7" s="3" t="s">
        <v>20</v>
      </c>
      <c r="C7" s="2">
        <v>5357</v>
      </c>
      <c r="D7" s="2">
        <v>4382</v>
      </c>
      <c r="E7" s="2">
        <v>1073</v>
      </c>
      <c r="F7" s="2">
        <v>4069</v>
      </c>
      <c r="G7" s="2">
        <v>0</v>
      </c>
      <c r="H7" s="2">
        <v>3946</v>
      </c>
      <c r="I7" s="2">
        <v>0</v>
      </c>
      <c r="J7" s="2">
        <v>3899</v>
      </c>
      <c r="K7" s="2">
        <v>191</v>
      </c>
      <c r="L7" s="2">
        <v>4013</v>
      </c>
      <c r="M7" s="2">
        <v>0</v>
      </c>
      <c r="N7" s="2">
        <v>3800</v>
      </c>
      <c r="O7" s="2">
        <v>1192</v>
      </c>
      <c r="P7" s="2">
        <v>3915</v>
      </c>
      <c r="Q7" s="2">
        <v>1192</v>
      </c>
      <c r="R7" s="2">
        <v>3999</v>
      </c>
    </row>
    <row r="8" spans="1:18" x14ac:dyDescent="0.25">
      <c r="A8" s="37"/>
      <c r="B8" s="3" t="s">
        <v>26</v>
      </c>
      <c r="C8" s="2">
        <v>2525</v>
      </c>
      <c r="D8" s="2">
        <v>2536</v>
      </c>
      <c r="E8" s="2">
        <v>505</v>
      </c>
      <c r="F8" s="2">
        <v>2472</v>
      </c>
      <c r="G8" s="2">
        <v>630</v>
      </c>
      <c r="H8" s="2">
        <v>2430</v>
      </c>
      <c r="I8" s="2">
        <v>0</v>
      </c>
      <c r="J8" s="2">
        <v>2439</v>
      </c>
      <c r="K8" s="2">
        <v>140</v>
      </c>
      <c r="L8" s="2">
        <v>2458</v>
      </c>
      <c r="M8" s="2">
        <v>66</v>
      </c>
      <c r="N8" s="2">
        <v>2414</v>
      </c>
      <c r="O8" s="2">
        <v>561</v>
      </c>
      <c r="P8" s="2">
        <v>2434</v>
      </c>
      <c r="Q8" s="2">
        <v>561</v>
      </c>
      <c r="R8" s="2">
        <v>2436</v>
      </c>
    </row>
    <row r="9" spans="1:18" x14ac:dyDescent="0.25">
      <c r="A9" s="37" t="s">
        <v>30</v>
      </c>
      <c r="B9" s="3" t="s">
        <v>20</v>
      </c>
      <c r="C9" s="2">
        <v>4</v>
      </c>
      <c r="D9" s="2">
        <v>6</v>
      </c>
      <c r="E9" s="2">
        <v>3</v>
      </c>
      <c r="F9" s="2">
        <v>6</v>
      </c>
      <c r="G9" s="2">
        <v>0</v>
      </c>
      <c r="H9" s="2">
        <v>6</v>
      </c>
      <c r="I9" s="2">
        <v>0</v>
      </c>
      <c r="J9" s="2">
        <v>6</v>
      </c>
      <c r="K9" s="2">
        <v>0</v>
      </c>
      <c r="L9" s="2">
        <v>5</v>
      </c>
      <c r="M9" s="2">
        <v>0</v>
      </c>
      <c r="N9" s="2">
        <v>5</v>
      </c>
      <c r="O9" s="2">
        <v>0</v>
      </c>
      <c r="P9" s="2">
        <v>5</v>
      </c>
      <c r="Q9" s="2">
        <v>0</v>
      </c>
      <c r="R9" s="2">
        <v>5</v>
      </c>
    </row>
    <row r="10" spans="1:18" x14ac:dyDescent="0.25">
      <c r="A10" s="37"/>
      <c r="B10" s="3" t="s">
        <v>26</v>
      </c>
      <c r="C10" s="2">
        <v>7</v>
      </c>
      <c r="D10" s="2">
        <v>6</v>
      </c>
      <c r="E10" s="2">
        <v>7</v>
      </c>
      <c r="F10" s="2">
        <v>6</v>
      </c>
      <c r="G10" s="2">
        <v>6</v>
      </c>
      <c r="H10" s="2">
        <v>6</v>
      </c>
      <c r="I10" s="2">
        <v>0</v>
      </c>
      <c r="J10" s="2">
        <v>6</v>
      </c>
      <c r="K10" s="2">
        <v>0</v>
      </c>
      <c r="L10" s="2">
        <v>5</v>
      </c>
      <c r="M10" s="2">
        <v>6</v>
      </c>
      <c r="N10" s="2">
        <v>5</v>
      </c>
      <c r="O10" s="2">
        <v>0</v>
      </c>
      <c r="P10" s="2">
        <v>5</v>
      </c>
      <c r="Q10" s="2">
        <v>0</v>
      </c>
      <c r="R10" s="2">
        <v>5</v>
      </c>
    </row>
    <row r="11" spans="1:18" x14ac:dyDescent="0.25">
      <c r="A11" s="37" t="s">
        <v>9</v>
      </c>
      <c r="B11" s="3" t="s">
        <v>20</v>
      </c>
      <c r="C11" s="2">
        <v>37</v>
      </c>
      <c r="D11" s="2">
        <v>37</v>
      </c>
      <c r="E11" s="2">
        <v>0</v>
      </c>
      <c r="F11" s="2">
        <v>19</v>
      </c>
      <c r="G11" s="2">
        <v>0</v>
      </c>
      <c r="H11" s="2">
        <v>15</v>
      </c>
      <c r="I11" s="2">
        <v>0</v>
      </c>
      <c r="J11" s="2">
        <v>18</v>
      </c>
      <c r="K11" s="2">
        <v>8</v>
      </c>
      <c r="L11" s="2">
        <v>27</v>
      </c>
      <c r="M11" s="2">
        <v>0</v>
      </c>
      <c r="N11" s="2">
        <v>15</v>
      </c>
      <c r="O11" s="2">
        <v>7</v>
      </c>
      <c r="P11" s="2">
        <v>18</v>
      </c>
      <c r="Q11" s="2">
        <v>7</v>
      </c>
      <c r="R11" s="2">
        <v>17</v>
      </c>
    </row>
    <row r="12" spans="1:18" x14ac:dyDescent="0.25">
      <c r="A12" s="37"/>
      <c r="B12" s="3" t="s">
        <v>26</v>
      </c>
      <c r="C12" s="2">
        <v>36</v>
      </c>
      <c r="D12" s="2">
        <v>33</v>
      </c>
      <c r="E12" s="2">
        <v>0</v>
      </c>
      <c r="F12" s="2">
        <v>17</v>
      </c>
      <c r="G12" s="2">
        <v>0</v>
      </c>
      <c r="H12" s="2">
        <v>15</v>
      </c>
      <c r="I12" s="2">
        <v>0</v>
      </c>
      <c r="J12" s="2">
        <v>17</v>
      </c>
      <c r="K12" s="2">
        <v>9</v>
      </c>
      <c r="L12" s="2">
        <v>26</v>
      </c>
      <c r="M12" s="2">
        <v>8</v>
      </c>
      <c r="N12" s="2">
        <v>15</v>
      </c>
      <c r="O12" s="2">
        <v>6</v>
      </c>
      <c r="P12" s="2">
        <v>17</v>
      </c>
      <c r="Q12" s="2">
        <v>6</v>
      </c>
      <c r="R12" s="2">
        <v>15</v>
      </c>
    </row>
    <row r="13" spans="1:18" x14ac:dyDescent="0.25">
      <c r="A13" s="37" t="s">
        <v>31</v>
      </c>
      <c r="B13" s="3" t="s">
        <v>20</v>
      </c>
      <c r="C13" s="2">
        <v>36</v>
      </c>
      <c r="D13" s="2">
        <v>33</v>
      </c>
      <c r="E13" s="2">
        <v>32</v>
      </c>
      <c r="F13" s="2">
        <v>22</v>
      </c>
      <c r="G13" s="2">
        <v>0</v>
      </c>
      <c r="H13" s="2">
        <v>11</v>
      </c>
      <c r="I13" s="2">
        <v>0</v>
      </c>
      <c r="J13" s="2">
        <v>20</v>
      </c>
      <c r="K13" s="2">
        <v>0</v>
      </c>
      <c r="L13" s="2">
        <v>21</v>
      </c>
      <c r="M13" s="2">
        <v>0</v>
      </c>
      <c r="N13" s="2">
        <v>16</v>
      </c>
      <c r="O13" s="2">
        <v>14</v>
      </c>
      <c r="P13" s="2">
        <v>11</v>
      </c>
      <c r="Q13" s="2">
        <v>14</v>
      </c>
      <c r="R13" s="2">
        <v>12</v>
      </c>
    </row>
    <row r="14" spans="1:18" x14ac:dyDescent="0.25">
      <c r="A14" s="37"/>
      <c r="B14" s="3" t="s">
        <v>26</v>
      </c>
      <c r="C14" s="2">
        <v>20</v>
      </c>
      <c r="D14" s="2">
        <v>18</v>
      </c>
      <c r="E14" s="2">
        <v>19</v>
      </c>
      <c r="F14" s="2">
        <v>10</v>
      </c>
      <c r="G14" s="2">
        <v>0</v>
      </c>
      <c r="H14" s="2">
        <v>6</v>
      </c>
      <c r="I14" s="2">
        <v>0</v>
      </c>
      <c r="J14" s="2">
        <v>10</v>
      </c>
      <c r="K14" s="2">
        <v>0</v>
      </c>
      <c r="L14" s="2">
        <v>12</v>
      </c>
      <c r="M14" s="2">
        <v>0</v>
      </c>
      <c r="N14" s="2">
        <v>8</v>
      </c>
      <c r="O14" s="2">
        <v>8</v>
      </c>
      <c r="P14" s="2">
        <v>4</v>
      </c>
      <c r="Q14" s="2">
        <v>8</v>
      </c>
      <c r="R14" s="2">
        <v>4</v>
      </c>
    </row>
    <row r="15" spans="1:18" x14ac:dyDescent="0.25">
      <c r="A15" s="37" t="s">
        <v>10</v>
      </c>
      <c r="B15" s="3" t="s">
        <v>20</v>
      </c>
      <c r="C15" s="2">
        <v>336</v>
      </c>
      <c r="D15" s="2">
        <v>49</v>
      </c>
      <c r="E15" s="2">
        <v>0</v>
      </c>
      <c r="F15" s="2">
        <v>26</v>
      </c>
      <c r="G15" s="2">
        <v>0</v>
      </c>
      <c r="H15" s="2">
        <v>10</v>
      </c>
      <c r="I15" s="2">
        <v>0</v>
      </c>
      <c r="J15" s="2">
        <v>23</v>
      </c>
      <c r="K15" s="2">
        <v>24</v>
      </c>
      <c r="L15" s="2">
        <v>37</v>
      </c>
      <c r="M15" s="2">
        <v>0</v>
      </c>
      <c r="N15" s="2">
        <v>24</v>
      </c>
      <c r="O15" s="2">
        <v>95</v>
      </c>
      <c r="P15" s="2">
        <v>12</v>
      </c>
      <c r="Q15" s="2">
        <v>166</v>
      </c>
      <c r="R15" s="2">
        <v>12</v>
      </c>
    </row>
    <row r="16" spans="1:18" x14ac:dyDescent="0.25">
      <c r="A16" s="37"/>
      <c r="B16" s="3" t="s">
        <v>26</v>
      </c>
      <c r="C16" s="2">
        <v>166</v>
      </c>
      <c r="D16" s="2">
        <v>41</v>
      </c>
      <c r="E16" s="2">
        <v>0</v>
      </c>
      <c r="F16" s="2">
        <v>20</v>
      </c>
      <c r="G16" s="2">
        <v>82</v>
      </c>
      <c r="H16" s="2">
        <v>9</v>
      </c>
      <c r="I16" s="2">
        <v>0</v>
      </c>
      <c r="J16" s="2">
        <v>18</v>
      </c>
      <c r="K16" s="2">
        <v>19</v>
      </c>
      <c r="L16" s="2">
        <v>29</v>
      </c>
      <c r="M16" s="2">
        <v>13</v>
      </c>
      <c r="N16" s="2">
        <v>19</v>
      </c>
      <c r="O16" s="2">
        <v>46</v>
      </c>
      <c r="P16" s="2">
        <v>11</v>
      </c>
      <c r="Q16" s="2">
        <v>81</v>
      </c>
      <c r="R16" s="2">
        <v>11</v>
      </c>
    </row>
    <row r="17" spans="1:18" x14ac:dyDescent="0.25">
      <c r="A17" s="37" t="s">
        <v>11</v>
      </c>
      <c r="B17" s="3" t="s">
        <v>20</v>
      </c>
      <c r="C17" s="2">
        <v>29</v>
      </c>
      <c r="D17" s="2">
        <v>31</v>
      </c>
      <c r="E17" s="2">
        <v>0</v>
      </c>
      <c r="F17" s="2">
        <v>12</v>
      </c>
      <c r="G17" s="2">
        <v>0</v>
      </c>
      <c r="H17" s="2">
        <v>7</v>
      </c>
      <c r="I17" s="2">
        <v>0</v>
      </c>
      <c r="J17" s="2">
        <v>12</v>
      </c>
      <c r="K17" s="2">
        <v>8</v>
      </c>
      <c r="L17" s="2">
        <v>21</v>
      </c>
      <c r="M17" s="2">
        <v>0</v>
      </c>
      <c r="N17" s="2">
        <v>15</v>
      </c>
      <c r="O17" s="2">
        <v>2</v>
      </c>
      <c r="P17" s="2">
        <v>7</v>
      </c>
      <c r="Q17" s="2">
        <v>8</v>
      </c>
      <c r="R17" s="2">
        <v>6</v>
      </c>
    </row>
    <row r="18" spans="1:18" x14ac:dyDescent="0.25">
      <c r="A18" s="37"/>
      <c r="B18" s="3" t="s">
        <v>26</v>
      </c>
      <c r="C18" s="2">
        <v>34</v>
      </c>
      <c r="D18" s="2">
        <v>30</v>
      </c>
      <c r="E18" s="2">
        <v>0</v>
      </c>
      <c r="F18" s="2">
        <v>11</v>
      </c>
      <c r="G18" s="2">
        <v>0</v>
      </c>
      <c r="H18" s="2">
        <v>7</v>
      </c>
      <c r="I18" s="2">
        <v>0</v>
      </c>
      <c r="J18" s="2">
        <v>11</v>
      </c>
      <c r="K18" s="2">
        <v>9</v>
      </c>
      <c r="L18" s="2">
        <v>20</v>
      </c>
      <c r="M18" s="2">
        <v>6</v>
      </c>
      <c r="N18" s="2">
        <v>14</v>
      </c>
      <c r="O18" s="2">
        <v>2</v>
      </c>
      <c r="P18" s="2">
        <v>7</v>
      </c>
      <c r="Q18" s="2">
        <v>9</v>
      </c>
      <c r="R18" s="2">
        <v>6</v>
      </c>
    </row>
    <row r="19" spans="1:18" x14ac:dyDescent="0.25">
      <c r="A19" s="37" t="s">
        <v>15</v>
      </c>
      <c r="B19" s="3" t="s">
        <v>20</v>
      </c>
      <c r="C19" s="2">
        <v>31</v>
      </c>
      <c r="D19" s="2">
        <v>28</v>
      </c>
      <c r="E19" s="2">
        <v>0</v>
      </c>
      <c r="F19" s="2">
        <v>24</v>
      </c>
      <c r="G19" s="2">
        <v>0</v>
      </c>
      <c r="H19" s="2">
        <v>7</v>
      </c>
      <c r="I19" s="2">
        <v>0</v>
      </c>
      <c r="J19" s="2">
        <v>6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9</v>
      </c>
      <c r="Q19" s="2">
        <v>0</v>
      </c>
      <c r="R19" s="2">
        <v>10</v>
      </c>
    </row>
    <row r="20" spans="1:18" x14ac:dyDescent="0.25">
      <c r="A20" s="37"/>
      <c r="B20" s="3" t="s">
        <v>26</v>
      </c>
      <c r="C20" s="2">
        <v>33</v>
      </c>
      <c r="D20" s="2">
        <v>28</v>
      </c>
      <c r="E20" s="2">
        <v>0</v>
      </c>
      <c r="F20" s="2">
        <v>24</v>
      </c>
      <c r="G20" s="2">
        <v>8</v>
      </c>
      <c r="H20" s="2">
        <v>7</v>
      </c>
      <c r="I20" s="2">
        <v>0</v>
      </c>
      <c r="J20" s="2">
        <v>6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9</v>
      </c>
      <c r="Q20" s="2">
        <v>0</v>
      </c>
      <c r="R20" s="2">
        <v>10</v>
      </c>
    </row>
    <row r="21" spans="1:18" x14ac:dyDescent="0.25">
      <c r="A21" s="37" t="s">
        <v>16</v>
      </c>
      <c r="B21" s="3" t="s">
        <v>20</v>
      </c>
      <c r="C21" s="2">
        <v>26</v>
      </c>
      <c r="D21" s="2">
        <v>8</v>
      </c>
      <c r="E21" s="2">
        <v>0</v>
      </c>
      <c r="F21" s="2">
        <v>5</v>
      </c>
      <c r="G21" s="2">
        <v>0</v>
      </c>
      <c r="H21" s="2">
        <v>5</v>
      </c>
      <c r="I21" s="2">
        <v>0</v>
      </c>
      <c r="J21" s="2">
        <v>4</v>
      </c>
      <c r="K21" s="2">
        <v>0</v>
      </c>
      <c r="L21" s="2">
        <v>4</v>
      </c>
      <c r="M21" s="2">
        <v>0</v>
      </c>
      <c r="N21" s="2">
        <v>8</v>
      </c>
      <c r="O21" s="2">
        <v>9</v>
      </c>
      <c r="P21" s="2">
        <v>5</v>
      </c>
      <c r="Q21" s="2">
        <v>14</v>
      </c>
      <c r="R21" s="2">
        <v>8</v>
      </c>
    </row>
    <row r="22" spans="1:18" x14ac:dyDescent="0.25">
      <c r="A22" s="37"/>
      <c r="B22" s="3" t="s">
        <v>26</v>
      </c>
      <c r="C22" s="2">
        <v>11</v>
      </c>
      <c r="D22" s="2">
        <v>7</v>
      </c>
      <c r="E22" s="2">
        <v>0</v>
      </c>
      <c r="F22" s="2">
        <v>4</v>
      </c>
      <c r="G22" s="2">
        <v>5</v>
      </c>
      <c r="H22" s="2">
        <v>4</v>
      </c>
      <c r="I22" s="2">
        <v>0</v>
      </c>
      <c r="J22" s="2">
        <v>4</v>
      </c>
      <c r="K22" s="2">
        <v>0</v>
      </c>
      <c r="L22" s="2">
        <v>4</v>
      </c>
      <c r="M22" s="2">
        <v>4</v>
      </c>
      <c r="N22" s="2">
        <v>7</v>
      </c>
      <c r="O22" s="2">
        <v>3</v>
      </c>
      <c r="P22" s="2">
        <v>4</v>
      </c>
      <c r="Q22" s="2">
        <v>5</v>
      </c>
      <c r="R22" s="2">
        <v>7</v>
      </c>
    </row>
    <row r="23" spans="1:18" x14ac:dyDescent="0.25">
      <c r="A23" s="37" t="s">
        <v>17</v>
      </c>
      <c r="B23" s="3" t="s">
        <v>20</v>
      </c>
      <c r="C23" s="2">
        <v>3</v>
      </c>
      <c r="D23" s="2">
        <v>6</v>
      </c>
      <c r="E23" s="2">
        <v>0</v>
      </c>
      <c r="F23" s="2">
        <v>5</v>
      </c>
      <c r="G23" s="2">
        <v>0</v>
      </c>
      <c r="H23" s="2">
        <v>5</v>
      </c>
      <c r="I23" s="2">
        <v>0</v>
      </c>
      <c r="J23" s="2">
        <v>5</v>
      </c>
      <c r="K23" s="2">
        <v>0</v>
      </c>
      <c r="L23" s="2">
        <v>1</v>
      </c>
      <c r="M23" s="2">
        <v>0</v>
      </c>
      <c r="N23" s="2">
        <v>1</v>
      </c>
      <c r="O23" s="2">
        <v>0</v>
      </c>
      <c r="P23" s="2">
        <v>2</v>
      </c>
      <c r="Q23" s="2">
        <v>0</v>
      </c>
      <c r="R23" s="2">
        <v>2</v>
      </c>
    </row>
    <row r="24" spans="1:18" x14ac:dyDescent="0.25">
      <c r="A24" s="37"/>
      <c r="B24" s="3" t="s">
        <v>26</v>
      </c>
      <c r="C24" s="2">
        <v>1</v>
      </c>
      <c r="D24" s="2">
        <v>5</v>
      </c>
      <c r="E24" s="2">
        <v>0</v>
      </c>
      <c r="F24" s="2">
        <v>4</v>
      </c>
      <c r="G24" s="2">
        <v>0</v>
      </c>
      <c r="H24" s="2">
        <v>4</v>
      </c>
      <c r="I24" s="2">
        <v>0</v>
      </c>
      <c r="J24" s="2">
        <v>4</v>
      </c>
      <c r="K24" s="2">
        <v>0</v>
      </c>
      <c r="L24" s="2">
        <v>1</v>
      </c>
      <c r="M24" s="2">
        <v>0</v>
      </c>
      <c r="N24" s="2">
        <v>1</v>
      </c>
      <c r="O24" s="2">
        <v>0</v>
      </c>
      <c r="P24" s="2">
        <v>2</v>
      </c>
      <c r="Q24" s="2">
        <v>0</v>
      </c>
      <c r="R24" s="2">
        <v>2</v>
      </c>
    </row>
    <row r="25" spans="1:18" x14ac:dyDescent="0.25">
      <c r="A25" s="37" t="s">
        <v>32</v>
      </c>
      <c r="B25" s="3" t="s">
        <v>20</v>
      </c>
      <c r="C25" s="2">
        <v>30</v>
      </c>
      <c r="D25" s="2">
        <v>35</v>
      </c>
      <c r="E25" s="2">
        <v>10</v>
      </c>
      <c r="F25" s="2">
        <v>14</v>
      </c>
      <c r="G25" s="2">
        <v>0</v>
      </c>
      <c r="H25" s="2">
        <v>9</v>
      </c>
      <c r="I25" s="2">
        <v>0</v>
      </c>
      <c r="J25" s="2">
        <v>9</v>
      </c>
      <c r="K25" s="2">
        <v>10</v>
      </c>
      <c r="L25" s="2">
        <v>10</v>
      </c>
      <c r="M25" s="2">
        <v>0</v>
      </c>
      <c r="N25" s="2">
        <v>18</v>
      </c>
      <c r="O25" s="2">
        <v>3</v>
      </c>
      <c r="P25" s="2">
        <v>8</v>
      </c>
      <c r="Q25" s="2">
        <v>3</v>
      </c>
      <c r="R25" s="2">
        <v>7</v>
      </c>
    </row>
    <row r="26" spans="1:18" x14ac:dyDescent="0.25">
      <c r="A26" s="37"/>
      <c r="B26" s="3" t="s">
        <v>26</v>
      </c>
      <c r="C26" s="2">
        <v>0</v>
      </c>
      <c r="D26" s="2">
        <v>1</v>
      </c>
      <c r="E26" s="2">
        <v>0</v>
      </c>
      <c r="F26" s="2">
        <v>1</v>
      </c>
      <c r="G26" s="2">
        <v>0</v>
      </c>
      <c r="H26" s="2">
        <v>1</v>
      </c>
      <c r="I26" s="2">
        <v>0</v>
      </c>
      <c r="J26" s="2">
        <v>1</v>
      </c>
      <c r="K26" s="2">
        <v>0</v>
      </c>
      <c r="L26" s="2">
        <v>1</v>
      </c>
      <c r="M26" s="2">
        <v>0</v>
      </c>
      <c r="N26" s="2">
        <v>1</v>
      </c>
      <c r="O26" s="2">
        <v>0</v>
      </c>
      <c r="P26" s="2">
        <v>1</v>
      </c>
      <c r="Q26" s="2">
        <v>0</v>
      </c>
      <c r="R26" s="2">
        <v>1</v>
      </c>
    </row>
    <row r="27" spans="1:18" x14ac:dyDescent="0.25">
      <c r="A27" s="37" t="s">
        <v>33</v>
      </c>
      <c r="B27" s="3" t="s">
        <v>20</v>
      </c>
      <c r="C27" s="2">
        <v>3296</v>
      </c>
      <c r="D27" s="2">
        <v>142</v>
      </c>
      <c r="E27" s="2">
        <v>824</v>
      </c>
      <c r="F27" s="2">
        <v>101</v>
      </c>
      <c r="G27" s="2">
        <v>0</v>
      </c>
      <c r="H27" s="2">
        <v>49</v>
      </c>
      <c r="I27" s="2">
        <v>0</v>
      </c>
      <c r="J27" s="2">
        <v>54</v>
      </c>
      <c r="K27" s="2">
        <v>6</v>
      </c>
      <c r="L27" s="2">
        <v>74</v>
      </c>
      <c r="M27" s="2">
        <v>0</v>
      </c>
      <c r="N27" s="2">
        <v>39</v>
      </c>
      <c r="O27" s="2">
        <v>329</v>
      </c>
      <c r="P27" s="2">
        <v>49</v>
      </c>
      <c r="Q27" s="2">
        <v>329</v>
      </c>
      <c r="R27" s="2">
        <v>65</v>
      </c>
    </row>
    <row r="28" spans="1:18" x14ac:dyDescent="0.25">
      <c r="A28" s="37"/>
      <c r="B28" s="3" t="s">
        <v>26</v>
      </c>
      <c r="C28" s="2">
        <v>1954</v>
      </c>
      <c r="D28" s="2">
        <v>100</v>
      </c>
      <c r="E28" s="2">
        <v>486</v>
      </c>
      <c r="F28" s="2">
        <v>66</v>
      </c>
      <c r="G28" s="2">
        <v>291</v>
      </c>
      <c r="H28" s="2">
        <v>38</v>
      </c>
      <c r="I28" s="2">
        <v>0</v>
      </c>
      <c r="J28" s="2">
        <v>42</v>
      </c>
      <c r="K28" s="2">
        <v>0</v>
      </c>
      <c r="L28" s="2">
        <v>48</v>
      </c>
      <c r="M28" s="2">
        <v>138</v>
      </c>
      <c r="N28" s="2">
        <v>30</v>
      </c>
      <c r="O28" s="2">
        <v>194</v>
      </c>
      <c r="P28" s="2">
        <v>39</v>
      </c>
      <c r="Q28" s="2">
        <v>194</v>
      </c>
      <c r="R28" s="2">
        <v>39</v>
      </c>
    </row>
  </sheetData>
  <mergeCells count="21">
    <mergeCell ref="A23:A24"/>
    <mergeCell ref="A25:A26"/>
    <mergeCell ref="A27:A28"/>
    <mergeCell ref="A3:B4"/>
    <mergeCell ref="A11:A12"/>
    <mergeCell ref="A13:A14"/>
    <mergeCell ref="A15:A16"/>
    <mergeCell ref="A17:A18"/>
    <mergeCell ref="A19:A20"/>
    <mergeCell ref="A21:A22"/>
    <mergeCell ref="A9:A10"/>
    <mergeCell ref="O3:P3"/>
    <mergeCell ref="Q3:R3"/>
    <mergeCell ref="A5:A6"/>
    <mergeCell ref="A7:A8"/>
    <mergeCell ref="C3:D3"/>
    <mergeCell ref="E3:F3"/>
    <mergeCell ref="G3:H3"/>
    <mergeCell ref="I3:J3"/>
    <mergeCell ref="K3:L3"/>
    <mergeCell ref="M3:N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761023E0D97148B72DFF368FF3AB9D" ma:contentTypeVersion="4" ma:contentTypeDescription="Create a new document." ma:contentTypeScope="" ma:versionID="c3473e65da9da57f73f0c90cdbf10b5e">
  <xsd:schema xmlns:xsd="http://www.w3.org/2001/XMLSchema" xmlns:xs="http://www.w3.org/2001/XMLSchema" xmlns:p="http://schemas.microsoft.com/office/2006/metadata/properties" xmlns:ns2="362caa75-196a-4e38-861a-5b8d77e98c80" xmlns:ns3="2e131b9f-cd77-4730-96c5-008bde7c01f5" targetNamespace="http://schemas.microsoft.com/office/2006/metadata/properties" ma:root="true" ma:fieldsID="189e96b2d23bf36fcd46b952a9438485" ns2:_="" ns3:_="">
    <xsd:import namespace="362caa75-196a-4e38-861a-5b8d77e98c80"/>
    <xsd:import namespace="2e131b9f-cd77-4730-96c5-008bde7c01f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2caa75-196a-4e38-861a-5b8d77e98c8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131b9f-cd77-4730-96c5-008bde7c01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F39311A-F896-4BA6-A507-EA4F1E84993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1189316-7B16-40B8-9C94-A4B94ACE60A5}">
  <ds:schemaRefs>
    <ds:schemaRef ds:uri="362caa75-196a-4e38-861a-5b8d77e98c8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2e131b9f-cd77-4730-96c5-008bde7c01f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EE72B3D-D390-4441-9517-86F4EA2419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2caa75-196a-4e38-861a-5b8d77e98c80"/>
    <ds:schemaRef ds:uri="2e131b9f-cd77-4730-96c5-008bde7c01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Funds Flow Summary</vt:lpstr>
      <vt:lpstr>Funds Flow - Partner Detail</vt:lpstr>
      <vt:lpstr>2nd Tier Funds Flow</vt:lpstr>
      <vt:lpstr>Partner Engagement</vt:lpstr>
      <vt:lpstr>'2nd Tier Funds Flow'!Print_Area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 III, Joseph</dc:creator>
  <cp:lastModifiedBy>Kim Fraim</cp:lastModifiedBy>
  <cp:lastPrinted>2017-03-24T16:10:41Z</cp:lastPrinted>
  <dcterms:created xsi:type="dcterms:W3CDTF">2017-03-24T14:24:06Z</dcterms:created>
  <dcterms:modified xsi:type="dcterms:W3CDTF">2018-05-21T19:33:54Z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0x0101003C761023E0D97148B72DFF368FF3AB9D</vt:lpwstr>
  </property>
</Properties>
</file>