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R:\facilities\long_term_care\reimbursement\nhr\2020\docs\"/>
    </mc:Choice>
  </mc:AlternateContent>
  <xr:revisionPtr revIDLastSave="0" documentId="8_{9A196FA2-1A81-4EC3-B3BE-2897C2EDE9BE}" xr6:coauthVersionLast="45" xr6:coauthVersionMax="45" xr10:uidLastSave="{00000000-0000-0000-0000-000000000000}"/>
  <bookViews>
    <workbookView xWindow="21480" yWindow="-120" windowWidth="24240" windowHeight="13290" tabRatio="768"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Diem'!$A$1:$H$77</definedName>
    <definedName name="_xlnm.Print_Area" localSheetId="1">'NF MISC Per Diem - Part B'!$B$1:$I$77</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3" l="1"/>
  <c r="I5" i="13" s="1"/>
  <c r="J5" i="13" s="1"/>
  <c r="H6" i="13"/>
  <c r="I6" i="13" s="1"/>
  <c r="J6" i="13" s="1"/>
  <c r="H7" i="13"/>
  <c r="I7" i="13" s="1"/>
  <c r="J7" i="13" s="1"/>
  <c r="H8" i="13"/>
  <c r="I8" i="13" s="1"/>
  <c r="J8" i="13" s="1"/>
  <c r="H9" i="13"/>
  <c r="I9" i="13" s="1"/>
  <c r="J9" i="13" s="1"/>
  <c r="H10" i="13"/>
  <c r="I10" i="13" s="1"/>
  <c r="J10" i="13" s="1"/>
  <c r="H11" i="13"/>
  <c r="I11" i="13" s="1"/>
  <c r="J11" i="13" s="1"/>
  <c r="H5" i="8"/>
  <c r="H6" i="8"/>
  <c r="H7" i="8"/>
  <c r="H8" i="8"/>
  <c r="H9" i="8"/>
  <c r="H10" i="8"/>
  <c r="H11" i="8"/>
  <c r="H6" i="1" l="1"/>
  <c r="H7" i="1"/>
  <c r="H8" i="1"/>
  <c r="H9" i="1"/>
  <c r="H10" i="1"/>
  <c r="H11" i="1"/>
  <c r="H12" i="1"/>
  <c r="H13" i="1"/>
  <c r="H14" i="1"/>
  <c r="H15" i="1"/>
  <c r="H16" i="1"/>
  <c r="H17" i="1"/>
  <c r="H18" i="1"/>
  <c r="H19" i="1"/>
  <c r="H20" i="1"/>
  <c r="H21" i="1"/>
  <c r="H22" i="1"/>
  <c r="H23" i="1"/>
  <c r="H24" i="1"/>
  <c r="H25" i="1"/>
  <c r="H26" i="1"/>
  <c r="H61"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2" i="1"/>
  <c r="H63" i="1"/>
  <c r="H64" i="1"/>
  <c r="H65" i="1"/>
  <c r="H66" i="1"/>
  <c r="H67" i="1"/>
  <c r="H68" i="1"/>
  <c r="H69" i="1"/>
  <c r="H70" i="1"/>
  <c r="H71" i="1"/>
  <c r="H72" i="1"/>
  <c r="H73" i="1"/>
  <c r="H74" i="1"/>
  <c r="H75" i="1"/>
  <c r="H76" i="1"/>
  <c r="H77" i="1"/>
  <c r="I6" i="9"/>
  <c r="I7" i="9"/>
  <c r="I8" i="9"/>
  <c r="I9" i="9"/>
  <c r="I10" i="9"/>
  <c r="I11" i="9"/>
  <c r="I12" i="9"/>
  <c r="I13" i="9"/>
  <c r="I14" i="9"/>
  <c r="I15" i="9"/>
  <c r="I16" i="9"/>
  <c r="I17" i="9"/>
  <c r="I18" i="9"/>
  <c r="I19" i="9"/>
  <c r="I20" i="9"/>
  <c r="I21" i="9"/>
  <c r="I22" i="9"/>
  <c r="I23" i="9"/>
  <c r="I24" i="9"/>
  <c r="I25" i="9"/>
  <c r="I26" i="9"/>
  <c r="I61"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2" i="9"/>
  <c r="I63" i="9"/>
  <c r="I64" i="9"/>
  <c r="I65" i="9"/>
  <c r="I66" i="9"/>
  <c r="I67" i="9"/>
  <c r="I68" i="9"/>
  <c r="I69" i="9"/>
  <c r="I70" i="9"/>
  <c r="I71" i="9"/>
  <c r="I72" i="9"/>
  <c r="I73" i="9"/>
  <c r="I74" i="9"/>
  <c r="I75" i="9"/>
  <c r="I76" i="9"/>
  <c r="I77" i="9"/>
  <c r="A8" i="9" l="1"/>
  <c r="A7" i="9"/>
  <c r="A6" i="9"/>
  <c r="A77" i="9"/>
  <c r="A76" i="9"/>
  <c r="A75" i="9"/>
  <c r="A74" i="9"/>
  <c r="A73" i="9"/>
  <c r="A72" i="9"/>
  <c r="A71" i="9"/>
  <c r="A70" i="9"/>
  <c r="A69" i="9"/>
  <c r="A68" i="9"/>
  <c r="A67" i="9"/>
  <c r="A66" i="9"/>
  <c r="A65" i="9"/>
  <c r="A64" i="9"/>
  <c r="A63" i="9"/>
  <c r="A62" i="9"/>
  <c r="A60" i="9"/>
  <c r="A59" i="9"/>
  <c r="A58" i="9"/>
  <c r="A57" i="9"/>
  <c r="A56" i="9"/>
  <c r="A55" i="9"/>
  <c r="A54" i="9"/>
  <c r="A53" i="9"/>
  <c r="A52" i="9"/>
  <c r="A51" i="9"/>
  <c r="A50" i="9"/>
  <c r="A49" i="9"/>
  <c r="A48" i="9"/>
  <c r="A47" i="9"/>
  <c r="A46" i="9"/>
  <c r="A45" i="9"/>
  <c r="A44" i="9"/>
  <c r="A43" i="9"/>
  <c r="A42" i="9"/>
  <c r="A41" i="9"/>
  <c r="A40" i="9"/>
  <c r="A39" i="9"/>
  <c r="A38" i="9"/>
  <c r="A37" i="9"/>
  <c r="A36" i="9"/>
  <c r="A35" i="9"/>
  <c r="A34" i="9"/>
  <c r="A32" i="9"/>
  <c r="A31" i="9"/>
  <c r="A30" i="9"/>
  <c r="A29" i="9"/>
  <c r="A28" i="9"/>
  <c r="A27" i="9"/>
  <c r="A61" i="9"/>
  <c r="A26" i="9"/>
  <c r="A25" i="9"/>
  <c r="A24" i="9"/>
  <c r="A23" i="9"/>
  <c r="A22" i="9"/>
  <c r="A21" i="9"/>
  <c r="A20" i="9"/>
  <c r="A19" i="9"/>
  <c r="A18" i="9"/>
  <c r="A17" i="9"/>
  <c r="A16" i="9"/>
  <c r="A15" i="9"/>
  <c r="A14" i="9"/>
  <c r="A13" i="9"/>
  <c r="A12" i="9"/>
  <c r="A11" i="9"/>
  <c r="A10" i="9"/>
  <c r="A9" i="9"/>
</calcChain>
</file>

<file path=xl/sharedStrings.xml><?xml version="1.0" encoding="utf-8"?>
<sst xmlns="http://schemas.openxmlformats.org/spreadsheetml/2006/main" count="376" uniqueCount="173">
  <si>
    <t>Organization</t>
  </si>
  <si>
    <t>Name</t>
  </si>
  <si>
    <t>700338110</t>
  </si>
  <si>
    <t>Hollis Park Manor Nursing</t>
  </si>
  <si>
    <t>015530410</t>
  </si>
  <si>
    <t>The Grand Rehabilitation and Nursing at Guilderland</t>
  </si>
  <si>
    <t>262930310</t>
  </si>
  <si>
    <t>The Grand Rehabilitation and Nursing at Chittenango</t>
  </si>
  <si>
    <t>142730310</t>
  </si>
  <si>
    <t>Fiddlers Green Manor Rehabilitation and Nursing Center</t>
  </si>
  <si>
    <t>275030310</t>
  </si>
  <si>
    <t>Woodside Manor Nursing Home Inc</t>
  </si>
  <si>
    <t>252030110</t>
  </si>
  <si>
    <t>Avon Nursing Home LLC</t>
  </si>
  <si>
    <t>060130310</t>
  </si>
  <si>
    <t>Absolut Center for Nursing and Rehabilitation at Dunki</t>
  </si>
  <si>
    <t>320131110</t>
  </si>
  <si>
    <t>Colonial Park Rehabilitation and Nursing Center</t>
  </si>
  <si>
    <t>700038310</t>
  </si>
  <si>
    <t>Eastchester Rehabilitation and Health Care Center</t>
  </si>
  <si>
    <t>270135910</t>
  </si>
  <si>
    <t>The Shore Winds LLC</t>
  </si>
  <si>
    <t>030230310</t>
  </si>
  <si>
    <t>Absolut Center for Nursing and Rehabilitation at Endic</t>
  </si>
  <si>
    <t>275030810</t>
  </si>
  <si>
    <t>The Hurlbut</t>
  </si>
  <si>
    <t>212930310</t>
  </si>
  <si>
    <t>Alpine Rehabilitation and Nursing Center</t>
  </si>
  <si>
    <t>182330010</t>
  </si>
  <si>
    <t>Leroy Village Green Residential Health Care Facility Inc</t>
  </si>
  <si>
    <t>030130810</t>
  </si>
  <si>
    <t>Bridgewater Center for Rehabilitation &amp; Nursing LLC</t>
  </si>
  <si>
    <t>252530110</t>
  </si>
  <si>
    <t>Conesus Lake Nursing Home LLC</t>
  </si>
  <si>
    <t>700431610</t>
  </si>
  <si>
    <t>New Vanderbilt Rehabilitation and Care Center Inc</t>
  </si>
  <si>
    <t>322630110</t>
  </si>
  <si>
    <t>Waterville Residential Care Center</t>
  </si>
  <si>
    <t>590431810</t>
  </si>
  <si>
    <t>Glen Island Center for Nursing and Rehabilitation</t>
  </si>
  <si>
    <t>146130210</t>
  </si>
  <si>
    <t>Absolut Center for Nursing and Rehabilitation at Eden</t>
  </si>
  <si>
    <t>492130310</t>
  </si>
  <si>
    <t>Seneca Nursing and Rehabilitation Center</t>
  </si>
  <si>
    <t>147430110</t>
  </si>
  <si>
    <t>Seneca Health Care Center</t>
  </si>
  <si>
    <t>320131010</t>
  </si>
  <si>
    <t>The Grand Rehabilitation and Nursing at Rome</t>
  </si>
  <si>
    <t>090130410</t>
  </si>
  <si>
    <t>Plattsburgh Rehabilitation and Nursing Center</t>
  </si>
  <si>
    <t>582030210</t>
  </si>
  <si>
    <t>Newark Manor Nursing Home</t>
  </si>
  <si>
    <t>370231510</t>
  </si>
  <si>
    <t>Morningstar Residential Care Center</t>
  </si>
  <si>
    <t>700340410</t>
  </si>
  <si>
    <t>The Grand Rehabilitation and Nursing at Queens</t>
  </si>
  <si>
    <t>050131010</t>
  </si>
  <si>
    <t>Auburn Rehabilitation and Nursing Center</t>
  </si>
  <si>
    <t>270136210</t>
  </si>
  <si>
    <t>Latta Road Nursing Home West</t>
  </si>
  <si>
    <t>700037210</t>
  </si>
  <si>
    <t>Kings Harbor Multicare Center</t>
  </si>
  <si>
    <t>380130410</t>
  </si>
  <si>
    <t>Chestnut Park Rehabilitation and Nursing Center</t>
  </si>
  <si>
    <t>700337310</t>
  </si>
  <si>
    <t>New Surfside Nursing Home</t>
  </si>
  <si>
    <t>140630310</t>
  </si>
  <si>
    <t>Elderwood at Lancaster</t>
  </si>
  <si>
    <t>395130210</t>
  </si>
  <si>
    <t>Putnam Nursing &amp; Rehabilitation Center</t>
  </si>
  <si>
    <t>602730310</t>
  </si>
  <si>
    <t>East Side Nursing Home</t>
  </si>
  <si>
    <t>022830510</t>
  </si>
  <si>
    <t>Wellsville Manor Care Center</t>
  </si>
  <si>
    <t>700335910</t>
  </si>
  <si>
    <t>Dry Harbor Nursing Home</t>
  </si>
  <si>
    <t>290930510</t>
  </si>
  <si>
    <t>The Grand Pavilion for Rehab &amp; Nursing at Rockville Centre</t>
  </si>
  <si>
    <t>332130110</t>
  </si>
  <si>
    <t>Sunnyside Care Center</t>
  </si>
  <si>
    <t>700037610</t>
  </si>
  <si>
    <t>Gold Crest Care Center</t>
  </si>
  <si>
    <t>270136410</t>
  </si>
  <si>
    <t>Hamilton Manor Nursing Home</t>
  </si>
  <si>
    <t>Four Seasons Nursing and Rehabilitation Center</t>
  </si>
  <si>
    <t>700336710</t>
  </si>
  <si>
    <t>Waterview Nursing Care Center</t>
  </si>
  <si>
    <t>276230110</t>
  </si>
  <si>
    <t>Crest Manor Living and Rehabilitation Center</t>
  </si>
  <si>
    <t>330132810</t>
  </si>
  <si>
    <t>Van Duyn Center for Rehabilitation and Nursing</t>
  </si>
  <si>
    <t>700432310</t>
  </si>
  <si>
    <t>Silver Lake Specialized Rehabilitation and Care Cente</t>
  </si>
  <si>
    <t>700139910</t>
  </si>
  <si>
    <t>Shore View Nursing &amp; Rehabilitation Center</t>
  </si>
  <si>
    <t>592130210</t>
  </si>
  <si>
    <t>Sky View Rehabilitation and Health Care Center LLC</t>
  </si>
  <si>
    <t>030330710</t>
  </si>
  <si>
    <t>Susquehanna Nursing &amp; Rehabilitation Center LLC</t>
  </si>
  <si>
    <t>700341510</t>
  </si>
  <si>
    <t>Sapphire Center for Rehabilitation and Nursing of Central Queens LLC</t>
  </si>
  <si>
    <t>435330310</t>
  </si>
  <si>
    <t>Pine Valley Center for Rehabilitation and Nursing</t>
  </si>
  <si>
    <t>010131510</t>
  </si>
  <si>
    <t>Hudson Park Rehabilitation and Nursing Center</t>
  </si>
  <si>
    <t>700341110</t>
  </si>
  <si>
    <t>Peninsula Nursing and Rehabilitation Center</t>
  </si>
  <si>
    <t>700031910</t>
  </si>
  <si>
    <t>Bainbridge Nursing And Rehabilitation Center</t>
  </si>
  <si>
    <t>700035010</t>
  </si>
  <si>
    <t>Wayne Center For Nursing And Rehabilitation</t>
  </si>
  <si>
    <t>700032910</t>
  </si>
  <si>
    <t>Mosholu Parkway Nursing And Rehabilitation Center</t>
  </si>
  <si>
    <t>596030310</t>
  </si>
  <si>
    <t>Waterview Hills Rehabilitation and Nursing Center</t>
  </si>
  <si>
    <t>700036010</t>
  </si>
  <si>
    <t>East Haven Nursing And Rehabilitation Center</t>
  </si>
  <si>
    <t>515731710</t>
  </si>
  <si>
    <t>St James Rehabilitation &amp; Healthcare Center</t>
  </si>
  <si>
    <t>700336310</t>
  </si>
  <si>
    <t>Highland Care Center</t>
  </si>
  <si>
    <t>700339810</t>
  </si>
  <si>
    <t>Meadow Park Rehabilitation and Health Care Center</t>
  </si>
  <si>
    <t>700139110</t>
  </si>
  <si>
    <t>Palm Gardens Care Center LLC</t>
  </si>
  <si>
    <t>140330410</t>
  </si>
  <si>
    <t>Safire Rehabilitation of Northtowns LLC</t>
  </si>
  <si>
    <t>515431210</t>
  </si>
  <si>
    <t>Sunrise Manor Center for Nursing and Rehabilitation</t>
  </si>
  <si>
    <t>590130810</t>
  </si>
  <si>
    <t>The Emerald Peek Rehabilitation and Nursing Center</t>
  </si>
  <si>
    <t>700139210</t>
  </si>
  <si>
    <t>The Heritage Rehabilitation and Health Care Center</t>
  </si>
  <si>
    <t>192130310</t>
  </si>
  <si>
    <t>The Pines at Catskill Center for Nursing &amp; Rehabilitati</t>
  </si>
  <si>
    <t>700234710</t>
  </si>
  <si>
    <t>Upper East Side Rehabilitation and Nursing Center</t>
  </si>
  <si>
    <t>2% Penalty Per Diem</t>
  </si>
  <si>
    <t xml:space="preserve">New York State Department of Health </t>
  </si>
  <si>
    <t>OPCERT</t>
  </si>
  <si>
    <t>Specialty Type</t>
  </si>
  <si>
    <t>NAME</t>
  </si>
  <si>
    <t>Vent</t>
  </si>
  <si>
    <t>030130812</t>
  </si>
  <si>
    <t>700038312</t>
  </si>
  <si>
    <t>700180812</t>
  </si>
  <si>
    <t>700431612</t>
  </si>
  <si>
    <t>700139112</t>
  </si>
  <si>
    <t>700432312</t>
  </si>
  <si>
    <t>700035012</t>
  </si>
  <si>
    <t>Total Miscellaneous Adjustment</t>
  </si>
  <si>
    <t xml:space="preserve">1.5% Across the Board Investment Per Diem </t>
  </si>
  <si>
    <t>Other Miscellaneous Adjustments</t>
  </si>
  <si>
    <t>Bureau of Residential Health Care Reimbursement</t>
  </si>
  <si>
    <t>700180810</t>
  </si>
  <si>
    <t>700180710</t>
  </si>
  <si>
    <t>The Chateau at Brooklyn Rehabilitation and Nursing Center</t>
  </si>
  <si>
    <t xml:space="preserve">Other Per Diem Adjustments </t>
  </si>
  <si>
    <t>362230410</t>
  </si>
  <si>
    <t>Orchard  Rehabilitation and Nursing Center</t>
  </si>
  <si>
    <t>2019 Minimum Wage</t>
  </si>
  <si>
    <t>2020 Capital Per Diem</t>
  </si>
  <si>
    <t>5% Capital Reduction effective 4/2/20</t>
  </si>
  <si>
    <t>291330210</t>
  </si>
  <si>
    <t>The Grand Rehabilitation and Nursing at Great Neck</t>
  </si>
  <si>
    <t>514930410</t>
  </si>
  <si>
    <t>Waters Edge Rehabilitation and Nursing Center at Port Jefferson</t>
  </si>
  <si>
    <t>2020 Minimum  Wage Adjustment</t>
  </si>
  <si>
    <t>2020 Miscellaneous Per Diem</t>
  </si>
  <si>
    <t xml:space="preserve">10/26/2020 - 12/31/2020 MISC Per Diem </t>
  </si>
  <si>
    <t>10/26/2020 - 12/31/2020 MISC Per Diem</t>
  </si>
  <si>
    <t>1823301N</t>
  </si>
  <si>
    <t>2020 Minimum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</si>
</sst>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4" x14ac:knownFonts="1">
    <font>
      <sz val="11"/>
      <color rgb="FF000000"/>
      <name val="Calibri"/>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xf numFmtId="44" fontId="10" fillId="0" borderId="0" applyFont="0" applyFill="0" applyBorder="0" applyAlignment="0" applyProtection="0"/>
  </cellStyleXfs>
  <cellXfs count="40">
    <xf numFmtId="0" fontId="0" fillId="0" borderId="0" xfId="0"/>
    <xf numFmtId="0" fontId="4" fillId="0" borderId="8" xfId="2" applyFont="1" applyBorder="1" applyAlignment="1">
      <alignment horizontal="center" wrapText="1"/>
    </xf>
    <xf numFmtId="0" fontId="4" fillId="0" borderId="9" xfId="2" applyFont="1" applyBorder="1" applyAlignment="1">
      <alignment horizontal="center" wrapText="1"/>
    </xf>
    <xf numFmtId="0" fontId="2" fillId="0" borderId="9" xfId="0" applyFont="1" applyFill="1" applyBorder="1" applyAlignment="1">
      <alignment horizontal="center" wrapText="1"/>
    </xf>
    <xf numFmtId="0" fontId="8" fillId="0" borderId="1" xfId="0" applyNumberFormat="1" applyFont="1" applyFill="1" applyBorder="1" applyAlignment="1">
      <alignment horizontal="center"/>
    </xf>
    <xf numFmtId="0" fontId="2" fillId="0" borderId="2" xfId="0" applyNumberFormat="1" applyFont="1" applyFill="1" applyBorder="1" applyAlignment="1"/>
    <xf numFmtId="0" fontId="8" fillId="0" borderId="2" xfId="0" applyNumberFormat="1" applyFont="1" applyFill="1" applyBorder="1" applyAlignment="1"/>
    <xf numFmtId="0" fontId="8" fillId="0" borderId="0" xfId="0" applyNumberFormat="1" applyFont="1" applyFill="1" applyBorder="1" applyAlignment="1"/>
    <xf numFmtId="0" fontId="6" fillId="0" borderId="0" xfId="2" applyFont="1" applyFill="1"/>
    <xf numFmtId="0" fontId="2" fillId="0" borderId="4" xfId="0" applyNumberFormat="1" applyFont="1" applyFill="1" applyBorder="1" applyAlignment="1">
      <alignment horizontal="center"/>
    </xf>
    <xf numFmtId="43" fontId="8" fillId="0" borderId="4" xfId="1" applyFont="1" applyFill="1" applyBorder="1" applyAlignment="1">
      <alignment horizontal="center"/>
    </xf>
    <xf numFmtId="43" fontId="8" fillId="0" borderId="3" xfId="1" applyFont="1" applyFill="1" applyBorder="1" applyAlignment="1">
      <alignment horizontal="center"/>
    </xf>
    <xf numFmtId="0" fontId="8" fillId="0" borderId="3" xfId="0" applyNumberFormat="1" applyFont="1" applyFill="1" applyBorder="1" applyAlignment="1">
      <alignment horizontal="center"/>
    </xf>
    <xf numFmtId="43" fontId="2" fillId="0" borderId="9" xfId="1" applyFont="1" applyFill="1" applyBorder="1" applyAlignment="1">
      <alignment horizontal="center" wrapText="1"/>
    </xf>
    <xf numFmtId="43" fontId="4" fillId="0" borderId="9" xfId="1" applyFont="1" applyBorder="1" applyAlignment="1">
      <alignment horizontal="center" wrapText="1"/>
    </xf>
    <xf numFmtId="0" fontId="8" fillId="0" borderId="11" xfId="0" applyNumberFormat="1" applyFont="1" applyFill="1" applyBorder="1" applyAlignment="1">
      <alignment horizontal="center"/>
    </xf>
    <xf numFmtId="0" fontId="8" fillId="0" borderId="10" xfId="0" applyNumberFormat="1" applyFont="1" applyFill="1" applyBorder="1" applyAlignment="1">
      <alignment horizontal="center"/>
    </xf>
    <xf numFmtId="0" fontId="9" fillId="0" borderId="0" xfId="2" applyFont="1" applyAlignment="1">
      <alignment horizontal="center" wrapText="1"/>
    </xf>
    <xf numFmtId="0" fontId="8" fillId="0" borderId="0" xfId="0" applyFont="1" applyFill="1" applyBorder="1" applyAlignment="1"/>
    <xf numFmtId="0" fontId="8" fillId="0" borderId="0" xfId="0" applyFont="1"/>
    <xf numFmtId="43" fontId="9" fillId="0" borderId="3" xfId="1" applyFont="1" applyBorder="1"/>
    <xf numFmtId="0" fontId="9" fillId="0" borderId="0" xfId="2" applyFont="1"/>
    <xf numFmtId="0" fontId="9" fillId="0" borderId="3" xfId="2" applyFont="1" applyBorder="1"/>
    <xf numFmtId="44" fontId="9" fillId="0" borderId="0" xfId="2" applyNumberFormat="1" applyFont="1"/>
    <xf numFmtId="0" fontId="9" fillId="0" borderId="0" xfId="2" applyFont="1" applyAlignment="1">
      <alignment horizontal="center"/>
    </xf>
    <xf numFmtId="0" fontId="9" fillId="0" borderId="3" xfId="2" applyFont="1" applyBorder="1" applyAlignment="1">
      <alignment horizontal="right"/>
    </xf>
    <xf numFmtId="0" fontId="0" fillId="0" borderId="0" xfId="0" applyNumberFormat="1" applyFont="1" applyFill="1" applyBorder="1" applyAlignment="1"/>
    <xf numFmtId="44" fontId="11" fillId="0" borderId="0" xfId="0" applyNumberFormat="1" applyFont="1" applyBorder="1" applyAlignment="1"/>
    <xf numFmtId="0" fontId="12" fillId="0" borderId="0" xfId="2" applyFont="1" applyBorder="1" applyAlignment="1">
      <alignment horizontal="center"/>
    </xf>
    <xf numFmtId="44" fontId="12" fillId="0" borderId="0" xfId="3" applyFont="1" applyBorder="1"/>
    <xf numFmtId="44" fontId="8" fillId="0" borderId="3" xfId="1" applyNumberFormat="1" applyFont="1" applyFill="1" applyBorder="1" applyAlignment="1">
      <alignment horizontal="center"/>
    </xf>
    <xf numFmtId="44" fontId="9" fillId="0" borderId="3" xfId="1" applyNumberFormat="1" applyFont="1" applyBorder="1"/>
    <xf numFmtId="44" fontId="12" fillId="0" borderId="3" xfId="1" applyNumberFormat="1" applyFont="1" applyBorder="1"/>
    <xf numFmtId="44" fontId="8" fillId="0" borderId="10" xfId="0" applyNumberFormat="1" applyFont="1" applyFill="1" applyBorder="1" applyAlignment="1">
      <alignment horizontal="center"/>
    </xf>
    <xf numFmtId="43" fontId="8" fillId="0" borderId="0" xfId="0" applyNumberFormat="1" applyFont="1" applyFill="1" applyBorder="1" applyAlignment="1"/>
    <xf numFmtId="44" fontId="11" fillId="0" borderId="0" xfId="0" applyNumberFormat="1" applyFont="1" applyBorder="1" applyAlignment="1">
      <alignment horizontal="right"/>
    </xf>
    <xf numFmtId="0" fontId="5" fillId="0" borderId="7" xfId="0" applyFont="1" applyFill="1" applyBorder="1" applyAlignment="1">
      <alignment horizontal="center"/>
    </xf>
    <xf numFmtId="0" fontId="5" fillId="0" borderId="0" xfId="0" applyFont="1" applyFill="1" applyBorder="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7"/>
  <sheetViews>
    <sheetView tabSelected="1" view="pageBreakPreview" zoomScale="90" zoomScaleNormal="80" zoomScaleSheetLayoutView="90" workbookViewId="0">
      <pane xSplit="2" ySplit="5" topLeftCell="C6" activePane="bottomRight" state="frozen"/>
      <selection pane="topRight" activeCell="C1" sqref="C1"/>
      <selection pane="bottomLeft" activeCell="A6" sqref="A6"/>
      <selection pane="bottomRight" activeCell="E12" sqref="E12"/>
    </sheetView>
  </sheetViews>
  <sheetFormatPr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36" t="s">
        <v>138</v>
      </c>
      <c r="B1" s="37"/>
      <c r="C1" s="37"/>
      <c r="D1" s="37"/>
      <c r="E1" s="37"/>
      <c r="F1" s="37"/>
      <c r="G1" s="37"/>
      <c r="H1" s="37"/>
    </row>
    <row r="2" spans="1:8" s="8" customFormat="1" ht="15" x14ac:dyDescent="0.2">
      <c r="A2" s="36" t="s">
        <v>153</v>
      </c>
      <c r="B2" s="37"/>
      <c r="C2" s="37"/>
      <c r="D2" s="37"/>
      <c r="E2" s="37"/>
      <c r="F2" s="37"/>
      <c r="G2" s="37"/>
      <c r="H2" s="37"/>
    </row>
    <row r="3" spans="1:8" s="8" customFormat="1" ht="16.5" thickBot="1" x14ac:dyDescent="0.3">
      <c r="A3" s="38" t="s">
        <v>169</v>
      </c>
      <c r="B3" s="39"/>
      <c r="C3" s="39"/>
      <c r="D3" s="39"/>
      <c r="E3" s="39"/>
      <c r="F3" s="39"/>
      <c r="G3" s="39"/>
      <c r="H3" s="39"/>
    </row>
    <row r="4" spans="1:8" s="4" customFormat="1" ht="51.75" thickBot="1" x14ac:dyDescent="0.25">
      <c r="C4" s="3" t="s">
        <v>152</v>
      </c>
      <c r="D4" s="3" t="s">
        <v>137</v>
      </c>
      <c r="E4" s="3" t="s">
        <v>167</v>
      </c>
      <c r="F4" s="3" t="s">
        <v>151</v>
      </c>
      <c r="G4" s="3" t="s">
        <v>162</v>
      </c>
      <c r="H4" s="3" t="s">
        <v>168</v>
      </c>
    </row>
    <row r="5" spans="1:8" s="6" customFormat="1" ht="15" thickBot="1" x14ac:dyDescent="0.25">
      <c r="A5" s="5" t="s">
        <v>0</v>
      </c>
      <c r="B5" s="5" t="s">
        <v>1</v>
      </c>
      <c r="C5" s="9"/>
      <c r="D5" s="10"/>
      <c r="E5" s="10"/>
      <c r="F5" s="10"/>
      <c r="G5" s="10"/>
      <c r="H5" s="15"/>
    </row>
    <row r="6" spans="1:8" ht="15" x14ac:dyDescent="0.25">
      <c r="A6" s="26" t="s">
        <v>14</v>
      </c>
      <c r="B6" s="26" t="s">
        <v>15</v>
      </c>
      <c r="C6" s="27">
        <v>0</v>
      </c>
      <c r="D6" s="35">
        <v>0</v>
      </c>
      <c r="E6" s="34">
        <v>2.74</v>
      </c>
      <c r="F6" s="27">
        <v>2.8432552304705609</v>
      </c>
      <c r="G6" s="27">
        <v>-0.67</v>
      </c>
      <c r="H6" s="33">
        <f t="shared" ref="H6:H37" si="0">F6+E6+D6+C6+G6</f>
        <v>4.9132552304705612</v>
      </c>
    </row>
    <row r="7" spans="1:8" ht="15" x14ac:dyDescent="0.25">
      <c r="A7" s="26" t="s">
        <v>40</v>
      </c>
      <c r="B7" s="26" t="s">
        <v>41</v>
      </c>
      <c r="C7" s="27">
        <v>0</v>
      </c>
      <c r="D7" s="35">
        <v>0</v>
      </c>
      <c r="E7" s="34">
        <v>1.82</v>
      </c>
      <c r="F7" s="27">
        <v>2.8884757235511245</v>
      </c>
      <c r="G7" s="27">
        <v>-0.49</v>
      </c>
      <c r="H7" s="33">
        <f t="shared" si="0"/>
        <v>4.2184757235511245</v>
      </c>
    </row>
    <row r="8" spans="1:8" ht="15" x14ac:dyDescent="0.25">
      <c r="A8" s="26" t="s">
        <v>22</v>
      </c>
      <c r="B8" s="26" t="s">
        <v>23</v>
      </c>
      <c r="C8" s="27">
        <v>0</v>
      </c>
      <c r="D8" s="35">
        <v>0</v>
      </c>
      <c r="E8" s="34">
        <v>2.14</v>
      </c>
      <c r="F8" s="27">
        <v>2.8718915009263526</v>
      </c>
      <c r="G8" s="27">
        <v>-0.57999999999999996</v>
      </c>
      <c r="H8" s="33">
        <f t="shared" si="0"/>
        <v>4.4318915009263531</v>
      </c>
    </row>
    <row r="9" spans="1:8" ht="15" x14ac:dyDescent="0.25">
      <c r="A9" s="26" t="s">
        <v>26</v>
      </c>
      <c r="B9" s="26" t="s">
        <v>27</v>
      </c>
      <c r="C9" s="27">
        <v>0</v>
      </c>
      <c r="D9" s="35">
        <v>0</v>
      </c>
      <c r="E9" s="34">
        <v>2.2000000000000002</v>
      </c>
      <c r="F9" s="27">
        <v>2.9135223391638476</v>
      </c>
      <c r="G9" s="27">
        <v>-0.53</v>
      </c>
      <c r="H9" s="33">
        <f t="shared" si="0"/>
        <v>4.5835223391638475</v>
      </c>
    </row>
    <row r="10" spans="1:8" ht="15" x14ac:dyDescent="0.25">
      <c r="A10" s="26" t="s">
        <v>56</v>
      </c>
      <c r="B10" s="26" t="s">
        <v>57</v>
      </c>
      <c r="C10" s="27">
        <v>0</v>
      </c>
      <c r="D10" s="35">
        <v>-3.16</v>
      </c>
      <c r="E10" s="34">
        <v>1.23</v>
      </c>
      <c r="F10" s="27">
        <v>2.5548239662070102</v>
      </c>
      <c r="G10" s="27">
        <v>-0.47</v>
      </c>
      <c r="H10" s="33">
        <f t="shared" si="0"/>
        <v>0.15482396620701011</v>
      </c>
    </row>
    <row r="11" spans="1:8" ht="15" x14ac:dyDescent="0.25">
      <c r="A11" s="26" t="s">
        <v>12</v>
      </c>
      <c r="B11" s="26" t="s">
        <v>13</v>
      </c>
      <c r="C11" s="27">
        <v>0</v>
      </c>
      <c r="D11" s="35">
        <v>0</v>
      </c>
      <c r="E11" s="34">
        <v>3.32</v>
      </c>
      <c r="F11" s="27">
        <v>2.7319437877677046</v>
      </c>
      <c r="G11" s="27">
        <v>-0.47</v>
      </c>
      <c r="H11" s="33">
        <f t="shared" si="0"/>
        <v>5.5819437877677052</v>
      </c>
    </row>
    <row r="12" spans="1:8" ht="15" x14ac:dyDescent="0.25">
      <c r="A12" s="26" t="s">
        <v>107</v>
      </c>
      <c r="B12" s="26" t="s">
        <v>108</v>
      </c>
      <c r="C12" s="27">
        <v>0</v>
      </c>
      <c r="D12" s="35">
        <v>0</v>
      </c>
      <c r="E12" s="34">
        <v>7.0900708323123451E-2</v>
      </c>
      <c r="F12" s="27">
        <v>3.5390992916768766</v>
      </c>
      <c r="G12" s="27">
        <v>-0.55000000000000004</v>
      </c>
      <c r="H12" s="33">
        <f t="shared" si="0"/>
        <v>3.0600000000000005</v>
      </c>
    </row>
    <row r="13" spans="1:8" ht="15" x14ac:dyDescent="0.25">
      <c r="A13" s="26" t="s">
        <v>30</v>
      </c>
      <c r="B13" s="26" t="s">
        <v>31</v>
      </c>
      <c r="C13" s="27">
        <v>0</v>
      </c>
      <c r="D13" s="35">
        <v>0</v>
      </c>
      <c r="E13" s="34">
        <v>2.1800000000000002</v>
      </c>
      <c r="F13" s="27">
        <v>3.3017486783155903</v>
      </c>
      <c r="G13" s="27">
        <v>-0.45</v>
      </c>
      <c r="H13" s="33">
        <f t="shared" si="0"/>
        <v>5.0317486783155898</v>
      </c>
    </row>
    <row r="14" spans="1:8" ht="15" x14ac:dyDescent="0.25">
      <c r="A14" s="26" t="s">
        <v>62</v>
      </c>
      <c r="B14" s="26" t="s">
        <v>63</v>
      </c>
      <c r="C14" s="27">
        <v>0</v>
      </c>
      <c r="D14" s="35">
        <v>-4.04</v>
      </c>
      <c r="E14" s="34">
        <v>1.39</v>
      </c>
      <c r="F14" s="27">
        <v>2.920923299575918</v>
      </c>
      <c r="G14" s="27">
        <v>-0.45</v>
      </c>
      <c r="H14" s="33">
        <f t="shared" si="0"/>
        <v>-0.17907670042408236</v>
      </c>
    </row>
    <row r="15" spans="1:8" ht="15" x14ac:dyDescent="0.25">
      <c r="A15" s="26" t="s">
        <v>16</v>
      </c>
      <c r="B15" s="26" t="s">
        <v>17</v>
      </c>
      <c r="C15" s="27">
        <v>0</v>
      </c>
      <c r="D15" s="35">
        <v>0</v>
      </c>
      <c r="E15" s="34">
        <v>3.15</v>
      </c>
      <c r="F15" s="27">
        <v>2.3942996905521738</v>
      </c>
      <c r="G15" s="27">
        <v>-0.6</v>
      </c>
      <c r="H15" s="33">
        <f t="shared" si="0"/>
        <v>4.9442996905521746</v>
      </c>
    </row>
    <row r="16" spans="1:8" ht="15" x14ac:dyDescent="0.25">
      <c r="A16" s="26" t="s">
        <v>32</v>
      </c>
      <c r="B16" s="26" t="s">
        <v>33</v>
      </c>
      <c r="C16" s="27">
        <v>0</v>
      </c>
      <c r="D16" s="35">
        <v>0</v>
      </c>
      <c r="E16" s="34">
        <v>2.67</v>
      </c>
      <c r="F16" s="27">
        <v>2.8176319155073202</v>
      </c>
      <c r="G16" s="27">
        <v>-0.45</v>
      </c>
      <c r="H16" s="33">
        <f t="shared" si="0"/>
        <v>5.0376319155073199</v>
      </c>
    </row>
    <row r="17" spans="1:8" ht="15" x14ac:dyDescent="0.25">
      <c r="A17" s="26" t="s">
        <v>87</v>
      </c>
      <c r="B17" s="26" t="s">
        <v>88</v>
      </c>
      <c r="C17" s="27">
        <v>0</v>
      </c>
      <c r="D17" s="35">
        <v>0</v>
      </c>
      <c r="E17" s="34">
        <v>0.32</v>
      </c>
      <c r="F17" s="27">
        <v>2.6352052281511931</v>
      </c>
      <c r="G17" s="27">
        <v>-0.49</v>
      </c>
      <c r="H17" s="33">
        <f t="shared" si="0"/>
        <v>2.4652052281511931</v>
      </c>
    </row>
    <row r="18" spans="1:8" ht="15" x14ac:dyDescent="0.25">
      <c r="A18" s="26" t="s">
        <v>74</v>
      </c>
      <c r="B18" s="26" t="s">
        <v>75</v>
      </c>
      <c r="C18" s="27">
        <v>0</v>
      </c>
      <c r="D18" s="35">
        <v>0</v>
      </c>
      <c r="E18" s="34">
        <v>1.9781950277245617</v>
      </c>
      <c r="F18" s="27">
        <v>4.0318049722754381</v>
      </c>
      <c r="G18" s="27">
        <v>-0.69</v>
      </c>
      <c r="H18" s="33">
        <f t="shared" si="0"/>
        <v>5.32</v>
      </c>
    </row>
    <row r="19" spans="1:8" ht="15" x14ac:dyDescent="0.25">
      <c r="A19" s="26" t="s">
        <v>115</v>
      </c>
      <c r="B19" s="26" t="s">
        <v>116</v>
      </c>
      <c r="C19" s="27">
        <v>0</v>
      </c>
      <c r="D19" s="35">
        <v>0</v>
      </c>
      <c r="E19" s="34">
        <v>4.7772917997831038E-2</v>
      </c>
      <c r="F19" s="27">
        <v>3.4822270820021686</v>
      </c>
      <c r="G19" s="27">
        <v>-0.65</v>
      </c>
      <c r="H19" s="33">
        <f t="shared" si="0"/>
        <v>2.88</v>
      </c>
    </row>
    <row r="20" spans="1:8" ht="15" x14ac:dyDescent="0.25">
      <c r="A20" s="26" t="s">
        <v>70</v>
      </c>
      <c r="B20" s="26" t="s">
        <v>71</v>
      </c>
      <c r="C20" s="27">
        <v>0</v>
      </c>
      <c r="D20" s="35">
        <v>0</v>
      </c>
      <c r="E20" s="34">
        <v>0.52</v>
      </c>
      <c r="F20" s="27">
        <v>2.5078653899319079</v>
      </c>
      <c r="G20" s="27">
        <v>-0.35</v>
      </c>
      <c r="H20" s="33">
        <f t="shared" si="0"/>
        <v>2.6778653899319078</v>
      </c>
    </row>
    <row r="21" spans="1:8" ht="15" x14ac:dyDescent="0.25">
      <c r="A21" s="26" t="s">
        <v>18</v>
      </c>
      <c r="B21" s="26" t="s">
        <v>19</v>
      </c>
      <c r="C21" s="27">
        <v>0</v>
      </c>
      <c r="D21" s="35">
        <v>0</v>
      </c>
      <c r="E21" s="34">
        <v>3.083803545451647</v>
      </c>
      <c r="F21" s="27">
        <v>4.1061964545483534</v>
      </c>
      <c r="G21" s="27">
        <v>-0.86</v>
      </c>
      <c r="H21" s="33">
        <f t="shared" si="0"/>
        <v>6.33</v>
      </c>
    </row>
    <row r="22" spans="1:8" ht="15" x14ac:dyDescent="0.25">
      <c r="A22" s="26" t="s">
        <v>66</v>
      </c>
      <c r="B22" s="26" t="s">
        <v>67</v>
      </c>
      <c r="C22" s="27">
        <v>0</v>
      </c>
      <c r="D22" s="35">
        <v>0</v>
      </c>
      <c r="E22" s="34">
        <v>0.72</v>
      </c>
      <c r="F22" s="27">
        <v>2.8921333156646369</v>
      </c>
      <c r="G22" s="27">
        <v>-0.71</v>
      </c>
      <c r="H22" s="33">
        <f t="shared" si="0"/>
        <v>2.9021333156646367</v>
      </c>
    </row>
    <row r="23" spans="1:8" ht="15" x14ac:dyDescent="0.25">
      <c r="A23" s="26" t="s">
        <v>8</v>
      </c>
      <c r="B23" s="26" t="s">
        <v>9</v>
      </c>
      <c r="C23" s="27">
        <v>0</v>
      </c>
      <c r="D23" s="35">
        <v>0</v>
      </c>
      <c r="E23" s="34">
        <v>3.28</v>
      </c>
      <c r="F23" s="27">
        <v>2.7314417059717186</v>
      </c>
      <c r="G23" s="27">
        <v>-0.49</v>
      </c>
      <c r="H23" s="33">
        <f t="shared" si="0"/>
        <v>5.5214417059717178</v>
      </c>
    </row>
    <row r="24" spans="1:8" ht="15" x14ac:dyDescent="0.25">
      <c r="A24" s="26" t="s">
        <v>154</v>
      </c>
      <c r="B24" s="26" t="s">
        <v>84</v>
      </c>
      <c r="C24" s="27">
        <v>0</v>
      </c>
      <c r="D24" s="35">
        <v>0</v>
      </c>
      <c r="E24" s="34">
        <v>1.635802713792252</v>
      </c>
      <c r="F24" s="27">
        <v>4.2941972862077478</v>
      </c>
      <c r="G24" s="27">
        <v>-1.34</v>
      </c>
      <c r="H24" s="33">
        <f t="shared" si="0"/>
        <v>4.59</v>
      </c>
    </row>
    <row r="25" spans="1:8" ht="15" x14ac:dyDescent="0.25">
      <c r="A25" s="26" t="s">
        <v>38</v>
      </c>
      <c r="B25" s="26" t="s">
        <v>39</v>
      </c>
      <c r="C25" s="27">
        <v>0</v>
      </c>
      <c r="D25" s="35">
        <v>0</v>
      </c>
      <c r="E25" s="34">
        <v>1.52</v>
      </c>
      <c r="F25" s="27">
        <v>3.1526692090855306</v>
      </c>
      <c r="G25" s="27">
        <v>-0.3</v>
      </c>
      <c r="H25" s="33">
        <f t="shared" si="0"/>
        <v>4.3726692090855304</v>
      </c>
    </row>
    <row r="26" spans="1:8" ht="15" x14ac:dyDescent="0.25">
      <c r="A26" s="26" t="s">
        <v>80</v>
      </c>
      <c r="B26" s="26" t="s">
        <v>81</v>
      </c>
      <c r="C26" s="27">
        <v>0</v>
      </c>
      <c r="D26" s="35">
        <v>0</v>
      </c>
      <c r="E26" s="34">
        <v>1.6048085203719054</v>
      </c>
      <c r="F26" s="27">
        <v>3.6151914796280948</v>
      </c>
      <c r="G26" s="27">
        <v>-0.57999999999999996</v>
      </c>
      <c r="H26" s="33">
        <f t="shared" si="0"/>
        <v>4.6400000000000006</v>
      </c>
    </row>
    <row r="27" spans="1:8" ht="15" x14ac:dyDescent="0.25">
      <c r="A27" s="26" t="s">
        <v>82</v>
      </c>
      <c r="B27" s="26" t="s">
        <v>83</v>
      </c>
      <c r="C27" s="27">
        <v>0</v>
      </c>
      <c r="D27" s="35">
        <v>0</v>
      </c>
      <c r="E27" s="34">
        <v>1.26</v>
      </c>
      <c r="F27" s="27">
        <v>2.8385956062760158</v>
      </c>
      <c r="G27" s="27">
        <v>-0.32</v>
      </c>
      <c r="H27" s="33">
        <f t="shared" si="0"/>
        <v>3.7785956062760158</v>
      </c>
    </row>
    <row r="28" spans="1:8" ht="15" x14ac:dyDescent="0.25">
      <c r="A28" s="26" t="s">
        <v>119</v>
      </c>
      <c r="B28" s="26" t="s">
        <v>120</v>
      </c>
      <c r="C28" s="27">
        <v>0</v>
      </c>
      <c r="D28" s="35">
        <v>0</v>
      </c>
      <c r="E28" s="34">
        <v>0</v>
      </c>
      <c r="F28" s="27">
        <v>4.0901999999999816</v>
      </c>
      <c r="G28" s="27">
        <v>-0.59</v>
      </c>
      <c r="H28" s="33">
        <f t="shared" si="0"/>
        <v>3.5001999999999818</v>
      </c>
    </row>
    <row r="29" spans="1:8" ht="15" x14ac:dyDescent="0.25">
      <c r="A29" s="26" t="s">
        <v>2</v>
      </c>
      <c r="B29" s="26" t="s">
        <v>3</v>
      </c>
      <c r="C29" s="27">
        <v>0</v>
      </c>
      <c r="D29" s="35">
        <v>0</v>
      </c>
      <c r="E29" s="34">
        <v>5.5052737979658311</v>
      </c>
      <c r="F29" s="27">
        <v>3.9047262020341691</v>
      </c>
      <c r="G29" s="27">
        <v>-0.45</v>
      </c>
      <c r="H29" s="33">
        <f t="shared" si="0"/>
        <v>8.9600000000000009</v>
      </c>
    </row>
    <row r="30" spans="1:8" ht="15" x14ac:dyDescent="0.25">
      <c r="A30" s="26" t="s">
        <v>103</v>
      </c>
      <c r="B30" s="26" t="s">
        <v>104</v>
      </c>
      <c r="C30" s="27">
        <v>0</v>
      </c>
      <c r="D30" s="35">
        <v>0</v>
      </c>
      <c r="E30" s="34">
        <v>0.09</v>
      </c>
      <c r="F30" s="27">
        <v>2.8261538430522819</v>
      </c>
      <c r="G30" s="27">
        <v>-0.49</v>
      </c>
      <c r="H30" s="33">
        <f t="shared" si="0"/>
        <v>2.4261538430522815</v>
      </c>
    </row>
    <row r="31" spans="1:8" ht="15" x14ac:dyDescent="0.25">
      <c r="A31" s="26" t="s">
        <v>60</v>
      </c>
      <c r="B31" s="26" t="s">
        <v>61</v>
      </c>
      <c r="C31" s="27">
        <v>0</v>
      </c>
      <c r="D31" s="35">
        <v>0</v>
      </c>
      <c r="E31" s="34">
        <v>0.80299406908194237</v>
      </c>
      <c r="F31" s="27">
        <v>3.9570059309180579</v>
      </c>
      <c r="G31" s="27">
        <v>-0.65</v>
      </c>
      <c r="H31" s="33">
        <f t="shared" si="0"/>
        <v>4.1099999999999994</v>
      </c>
    </row>
    <row r="32" spans="1:8" ht="15" x14ac:dyDescent="0.25">
      <c r="A32" s="26" t="s">
        <v>58</v>
      </c>
      <c r="B32" s="26" t="s">
        <v>59</v>
      </c>
      <c r="C32" s="27">
        <v>0</v>
      </c>
      <c r="D32" s="35">
        <v>0</v>
      </c>
      <c r="E32" s="34">
        <v>1.46</v>
      </c>
      <c r="F32" s="27">
        <v>2.7646573293550887</v>
      </c>
      <c r="G32" s="27">
        <v>-0.31</v>
      </c>
      <c r="H32" s="33">
        <f t="shared" si="0"/>
        <v>3.9146573293550886</v>
      </c>
    </row>
    <row r="33" spans="1:8" ht="15" x14ac:dyDescent="0.25">
      <c r="A33" s="26" t="s">
        <v>28</v>
      </c>
      <c r="B33" s="26" t="s">
        <v>29</v>
      </c>
      <c r="C33" s="27">
        <v>0</v>
      </c>
      <c r="D33" s="35">
        <v>0</v>
      </c>
      <c r="E33" s="34">
        <v>2.04</v>
      </c>
      <c r="F33" s="27">
        <v>2.5208090582220848</v>
      </c>
      <c r="G33" s="27">
        <v>-0.38</v>
      </c>
      <c r="H33" s="33">
        <f t="shared" si="0"/>
        <v>4.1808090582220849</v>
      </c>
    </row>
    <row r="34" spans="1:8" ht="15" x14ac:dyDescent="0.25">
      <c r="A34" s="26" t="s">
        <v>121</v>
      </c>
      <c r="B34" s="26" t="s">
        <v>122</v>
      </c>
      <c r="C34" s="27">
        <v>0</v>
      </c>
      <c r="D34" s="35">
        <v>0</v>
      </c>
      <c r="E34" s="34">
        <v>0.67</v>
      </c>
      <c r="F34" s="27">
        <v>3.6631500000000017</v>
      </c>
      <c r="G34" s="27">
        <v>-1.07</v>
      </c>
      <c r="H34" s="33">
        <f t="shared" si="0"/>
        <v>3.2631500000000013</v>
      </c>
    </row>
    <row r="35" spans="1:8" ht="15" x14ac:dyDescent="0.25">
      <c r="A35" s="26" t="s">
        <v>52</v>
      </c>
      <c r="B35" s="26" t="s">
        <v>53</v>
      </c>
      <c r="C35" s="27">
        <v>0</v>
      </c>
      <c r="D35" s="35">
        <v>0</v>
      </c>
      <c r="E35" s="34">
        <v>1.47</v>
      </c>
      <c r="F35" s="27">
        <v>2.2685966735361092</v>
      </c>
      <c r="G35" s="27">
        <v>-0.41</v>
      </c>
      <c r="H35" s="33">
        <f t="shared" si="0"/>
        <v>3.3285966735361088</v>
      </c>
    </row>
    <row r="36" spans="1:8" ht="15" x14ac:dyDescent="0.25">
      <c r="A36" s="26" t="s">
        <v>111</v>
      </c>
      <c r="B36" s="26" t="s">
        <v>112</v>
      </c>
      <c r="C36" s="27">
        <v>0</v>
      </c>
      <c r="D36" s="35">
        <v>0</v>
      </c>
      <c r="E36" s="34">
        <v>5.5694463379289877E-2</v>
      </c>
      <c r="F36" s="27">
        <v>3.3743055366207102</v>
      </c>
      <c r="G36" s="27">
        <v>-0.53</v>
      </c>
      <c r="H36" s="33">
        <f t="shared" si="0"/>
        <v>2.9000000000000004</v>
      </c>
    </row>
    <row r="37" spans="1:8" ht="15" x14ac:dyDescent="0.25">
      <c r="A37" s="26" t="s">
        <v>64</v>
      </c>
      <c r="B37" s="26" t="s">
        <v>65</v>
      </c>
      <c r="C37" s="27">
        <v>0</v>
      </c>
      <c r="D37" s="35">
        <v>0</v>
      </c>
      <c r="E37" s="34">
        <v>1.3792580697537369</v>
      </c>
      <c r="F37" s="27">
        <v>3.3607419302462631</v>
      </c>
      <c r="G37" s="27">
        <v>-0.75</v>
      </c>
      <c r="H37" s="33">
        <f t="shared" si="0"/>
        <v>3.99</v>
      </c>
    </row>
    <row r="38" spans="1:8" ht="15" x14ac:dyDescent="0.25">
      <c r="A38" s="26" t="s">
        <v>34</v>
      </c>
      <c r="B38" s="26" t="s">
        <v>35</v>
      </c>
      <c r="C38" s="27">
        <v>0</v>
      </c>
      <c r="D38" s="35">
        <v>0</v>
      </c>
      <c r="E38" s="34">
        <v>1.276401225142147</v>
      </c>
      <c r="F38" s="27">
        <v>4.2335987748578532</v>
      </c>
      <c r="G38" s="27">
        <v>-0.63</v>
      </c>
      <c r="H38" s="33">
        <f t="shared" ref="H38:H69" si="1">F38+E38+D38+C38+G38</f>
        <v>4.88</v>
      </c>
    </row>
    <row r="39" spans="1:8" ht="15" x14ac:dyDescent="0.25">
      <c r="A39" s="26" t="s">
        <v>50</v>
      </c>
      <c r="B39" s="26" t="s">
        <v>51</v>
      </c>
      <c r="C39" s="27">
        <v>0</v>
      </c>
      <c r="D39" s="35">
        <v>0</v>
      </c>
      <c r="E39" s="34">
        <v>2.06</v>
      </c>
      <c r="F39" s="27">
        <v>2.7938914884818757</v>
      </c>
      <c r="G39" s="27">
        <v>-0.54</v>
      </c>
      <c r="H39" s="33">
        <f t="shared" si="1"/>
        <v>4.3138914884818762</v>
      </c>
    </row>
    <row r="40" spans="1:8" ht="15" x14ac:dyDescent="0.25">
      <c r="A40" s="26" t="s">
        <v>158</v>
      </c>
      <c r="B40" s="26" t="s">
        <v>159</v>
      </c>
      <c r="C40" s="27">
        <v>0</v>
      </c>
      <c r="D40" s="35">
        <v>0</v>
      </c>
      <c r="E40" s="34">
        <v>1.71</v>
      </c>
      <c r="F40" s="27">
        <v>2.9336039463281338</v>
      </c>
      <c r="G40" s="27">
        <v>-0.57999999999999996</v>
      </c>
      <c r="H40" s="33">
        <f t="shared" si="1"/>
        <v>4.0636039463281337</v>
      </c>
    </row>
    <row r="41" spans="1:8" ht="15" x14ac:dyDescent="0.25">
      <c r="A41" s="26" t="s">
        <v>123</v>
      </c>
      <c r="B41" s="26" t="s">
        <v>124</v>
      </c>
      <c r="C41" s="27">
        <v>0</v>
      </c>
      <c r="D41" s="35">
        <v>0</v>
      </c>
      <c r="E41" s="34">
        <v>0</v>
      </c>
      <c r="F41" s="27">
        <v>3.8023499999999899</v>
      </c>
      <c r="G41" s="27">
        <v>-0.9</v>
      </c>
      <c r="H41" s="33">
        <f t="shared" si="1"/>
        <v>2.90234999999999</v>
      </c>
    </row>
    <row r="42" spans="1:8" ht="15" x14ac:dyDescent="0.25">
      <c r="A42" s="26" t="s">
        <v>105</v>
      </c>
      <c r="B42" s="26" t="s">
        <v>106</v>
      </c>
      <c r="C42" s="27">
        <v>0</v>
      </c>
      <c r="D42" s="35">
        <v>-6.08</v>
      </c>
      <c r="E42" s="34">
        <v>0.31439597151612408</v>
      </c>
      <c r="F42" s="27">
        <v>4.0956040284838764</v>
      </c>
      <c r="G42" s="27">
        <v>-1.23</v>
      </c>
      <c r="H42" s="33">
        <f t="shared" si="1"/>
        <v>-2.9</v>
      </c>
    </row>
    <row r="43" spans="1:8" ht="15" x14ac:dyDescent="0.25">
      <c r="A43" s="26" t="s">
        <v>101</v>
      </c>
      <c r="B43" s="26" t="s">
        <v>102</v>
      </c>
      <c r="C43" s="27">
        <v>0</v>
      </c>
      <c r="D43" s="35">
        <v>0</v>
      </c>
      <c r="E43" s="34">
        <v>0.15</v>
      </c>
      <c r="F43" s="27">
        <v>3.6352655729265848</v>
      </c>
      <c r="G43" s="27">
        <v>-0.75</v>
      </c>
      <c r="H43" s="33">
        <f t="shared" si="1"/>
        <v>3.0352655729265847</v>
      </c>
    </row>
    <row r="44" spans="1:8" ht="15" x14ac:dyDescent="0.25">
      <c r="A44" s="26" t="s">
        <v>48</v>
      </c>
      <c r="B44" s="26" t="s">
        <v>49</v>
      </c>
      <c r="C44" s="27">
        <v>0</v>
      </c>
      <c r="D44" s="35">
        <v>0</v>
      </c>
      <c r="E44" s="34">
        <v>1.81</v>
      </c>
      <c r="F44" s="27">
        <v>2.5348542920024499</v>
      </c>
      <c r="G44" s="27">
        <v>-0.37</v>
      </c>
      <c r="H44" s="33">
        <f t="shared" si="1"/>
        <v>3.9748542920024503</v>
      </c>
    </row>
    <row r="45" spans="1:8" ht="15" x14ac:dyDescent="0.25">
      <c r="A45" s="26" t="s">
        <v>68</v>
      </c>
      <c r="B45" s="26" t="s">
        <v>69</v>
      </c>
      <c r="C45" s="27">
        <v>0</v>
      </c>
      <c r="D45" s="35">
        <v>0</v>
      </c>
      <c r="E45" s="34">
        <v>2.12</v>
      </c>
      <c r="F45" s="27">
        <v>3.070050000000009</v>
      </c>
      <c r="G45" s="27">
        <v>-0.35</v>
      </c>
      <c r="H45" s="33">
        <f t="shared" si="1"/>
        <v>4.8400500000000095</v>
      </c>
    </row>
    <row r="46" spans="1:8" ht="15" x14ac:dyDescent="0.25">
      <c r="A46" s="26" t="s">
        <v>125</v>
      </c>
      <c r="B46" s="26" t="s">
        <v>126</v>
      </c>
      <c r="C46" s="27">
        <v>0</v>
      </c>
      <c r="D46" s="35">
        <v>-4.41</v>
      </c>
      <c r="E46" s="34">
        <v>0.6</v>
      </c>
      <c r="F46" s="27">
        <v>3.071550000000002</v>
      </c>
      <c r="G46" s="27">
        <v>-0.48</v>
      </c>
      <c r="H46" s="33">
        <f t="shared" si="1"/>
        <v>-1.218449999999998</v>
      </c>
    </row>
    <row r="47" spans="1:8" ht="15" x14ac:dyDescent="0.25">
      <c r="A47" s="26" t="s">
        <v>99</v>
      </c>
      <c r="B47" s="26" t="s">
        <v>100</v>
      </c>
      <c r="C47" s="27">
        <v>0</v>
      </c>
      <c r="D47" s="35">
        <v>0</v>
      </c>
      <c r="E47" s="34">
        <v>4.2949999999986908E-2</v>
      </c>
      <c r="F47" s="27">
        <v>4.2970500000000129</v>
      </c>
      <c r="G47" s="27">
        <v>-0.51</v>
      </c>
      <c r="H47" s="33">
        <f t="shared" si="1"/>
        <v>3.83</v>
      </c>
    </row>
    <row r="48" spans="1:8" ht="15" x14ac:dyDescent="0.25">
      <c r="A48" s="26" t="s">
        <v>44</v>
      </c>
      <c r="B48" s="26" t="s">
        <v>45</v>
      </c>
      <c r="C48" s="27">
        <v>0</v>
      </c>
      <c r="D48" s="35">
        <v>0</v>
      </c>
      <c r="E48" s="34">
        <v>1.74</v>
      </c>
      <c r="F48" s="27">
        <v>3.0025823643252068</v>
      </c>
      <c r="G48" s="27">
        <v>-0.46</v>
      </c>
      <c r="H48" s="33">
        <f t="shared" si="1"/>
        <v>4.282582364325207</v>
      </c>
    </row>
    <row r="49" spans="1:8" ht="15" x14ac:dyDescent="0.25">
      <c r="A49" s="26" t="s">
        <v>42</v>
      </c>
      <c r="B49" s="26" t="s">
        <v>43</v>
      </c>
      <c r="C49" s="27">
        <v>0</v>
      </c>
      <c r="D49" s="35">
        <v>-3.53</v>
      </c>
      <c r="E49" s="34">
        <v>2.16</v>
      </c>
      <c r="F49" s="27">
        <v>2.5060408958139817</v>
      </c>
      <c r="G49" s="27">
        <v>-0.42</v>
      </c>
      <c r="H49" s="33">
        <f t="shared" si="1"/>
        <v>0.71604089581398211</v>
      </c>
    </row>
    <row r="50" spans="1:8" ht="15" x14ac:dyDescent="0.25">
      <c r="A50" s="26" t="s">
        <v>93</v>
      </c>
      <c r="B50" s="26" t="s">
        <v>94</v>
      </c>
      <c r="C50" s="27">
        <v>0</v>
      </c>
      <c r="D50" s="35">
        <v>-5.72</v>
      </c>
      <c r="E50" s="34">
        <v>0.35073108100237982</v>
      </c>
      <c r="F50" s="27">
        <v>4.1492689189976204</v>
      </c>
      <c r="G50" s="27">
        <v>-0.5</v>
      </c>
      <c r="H50" s="33">
        <f t="shared" si="1"/>
        <v>-1.7199999999999998</v>
      </c>
    </row>
    <row r="51" spans="1:8" ht="15" x14ac:dyDescent="0.25">
      <c r="A51" s="26" t="s">
        <v>91</v>
      </c>
      <c r="B51" s="26" t="s">
        <v>92</v>
      </c>
      <c r="C51" s="27">
        <v>0</v>
      </c>
      <c r="D51" s="35">
        <v>0</v>
      </c>
      <c r="E51" s="34">
        <v>9.8549999999987842E-2</v>
      </c>
      <c r="F51" s="27">
        <v>3.6814500000000123</v>
      </c>
      <c r="G51" s="27">
        <v>-0.64</v>
      </c>
      <c r="H51" s="33">
        <f t="shared" si="1"/>
        <v>3.14</v>
      </c>
    </row>
    <row r="52" spans="1:8" ht="15" x14ac:dyDescent="0.25">
      <c r="A52" s="26" t="s">
        <v>95</v>
      </c>
      <c r="B52" s="26" t="s">
        <v>96</v>
      </c>
      <c r="C52" s="27">
        <v>0</v>
      </c>
      <c r="D52" s="35">
        <v>0</v>
      </c>
      <c r="E52" s="34">
        <v>0.13</v>
      </c>
      <c r="F52" s="27">
        <v>3.6404317808679139</v>
      </c>
      <c r="G52" s="27">
        <v>-0.76</v>
      </c>
      <c r="H52" s="33">
        <f t="shared" si="1"/>
        <v>3.010431780867914</v>
      </c>
    </row>
    <row r="53" spans="1:8" ht="15" x14ac:dyDescent="0.25">
      <c r="A53" s="26" t="s">
        <v>117</v>
      </c>
      <c r="B53" s="26" t="s">
        <v>118</v>
      </c>
      <c r="C53" s="27">
        <v>0</v>
      </c>
      <c r="D53" s="35">
        <v>0</v>
      </c>
      <c r="E53" s="34">
        <v>0</v>
      </c>
      <c r="F53" s="27">
        <v>3.8660261595075553</v>
      </c>
      <c r="G53" s="27">
        <v>-0.67</v>
      </c>
      <c r="H53" s="33">
        <f t="shared" si="1"/>
        <v>3.1960261595075554</v>
      </c>
    </row>
    <row r="54" spans="1:8" ht="15" x14ac:dyDescent="0.25">
      <c r="A54" s="26" t="s">
        <v>78</v>
      </c>
      <c r="B54" s="26" t="s">
        <v>79</v>
      </c>
      <c r="C54" s="27">
        <v>0</v>
      </c>
      <c r="D54" s="35">
        <v>-3.68</v>
      </c>
      <c r="E54" s="34">
        <v>0.43</v>
      </c>
      <c r="F54" s="27">
        <v>2.6688422496904991</v>
      </c>
      <c r="G54" s="27">
        <v>-0.57999999999999996</v>
      </c>
      <c r="H54" s="33">
        <f t="shared" si="1"/>
        <v>-1.161157750309501</v>
      </c>
    </row>
    <row r="55" spans="1:8" ht="15" x14ac:dyDescent="0.25">
      <c r="A55" s="26" t="s">
        <v>127</v>
      </c>
      <c r="B55" s="26" t="s">
        <v>128</v>
      </c>
      <c r="C55" s="27">
        <v>0</v>
      </c>
      <c r="D55" s="35">
        <v>0</v>
      </c>
      <c r="E55" s="34">
        <v>0.01</v>
      </c>
      <c r="F55" s="27">
        <v>3.8876999999999953</v>
      </c>
      <c r="G55" s="27">
        <v>-0.64</v>
      </c>
      <c r="H55" s="33">
        <f t="shared" si="1"/>
        <v>3.2576999999999949</v>
      </c>
    </row>
    <row r="56" spans="1:8" ht="15" x14ac:dyDescent="0.25">
      <c r="A56" s="26" t="s">
        <v>97</v>
      </c>
      <c r="B56" s="26" t="s">
        <v>98</v>
      </c>
      <c r="C56" s="27">
        <v>0</v>
      </c>
      <c r="D56" s="35">
        <v>0</v>
      </c>
      <c r="E56" s="34">
        <v>0.49</v>
      </c>
      <c r="F56" s="27">
        <v>3.1150508015775245</v>
      </c>
      <c r="G56" s="27">
        <v>-0.64</v>
      </c>
      <c r="H56" s="33">
        <f t="shared" si="1"/>
        <v>2.9650508015775245</v>
      </c>
    </row>
    <row r="57" spans="1:8" ht="15" x14ac:dyDescent="0.25">
      <c r="A57" s="26" t="s">
        <v>155</v>
      </c>
      <c r="B57" s="26" t="s">
        <v>156</v>
      </c>
      <c r="C57" s="27">
        <v>0</v>
      </c>
      <c r="D57" s="35">
        <v>0</v>
      </c>
      <c r="E57" s="34">
        <v>0.9049196979810612</v>
      </c>
      <c r="F57" s="27">
        <v>3.5050803020189392</v>
      </c>
      <c r="G57" s="27">
        <v>-0.65</v>
      </c>
      <c r="H57" s="33">
        <f t="shared" si="1"/>
        <v>3.7600000000000002</v>
      </c>
    </row>
    <row r="58" spans="1:8" ht="15" x14ac:dyDescent="0.25">
      <c r="A58" s="26" t="s">
        <v>129</v>
      </c>
      <c r="B58" s="26" t="s">
        <v>130</v>
      </c>
      <c r="C58" s="27">
        <v>0</v>
      </c>
      <c r="D58" s="35">
        <v>0</v>
      </c>
      <c r="E58" s="34">
        <v>0.01</v>
      </c>
      <c r="F58" s="27">
        <v>3.792900000000003</v>
      </c>
      <c r="G58" s="27">
        <v>-0.72</v>
      </c>
      <c r="H58" s="33">
        <f t="shared" si="1"/>
        <v>3.0829000000000031</v>
      </c>
    </row>
    <row r="59" spans="1:8" ht="15" x14ac:dyDescent="0.25">
      <c r="A59" s="26" t="s">
        <v>76</v>
      </c>
      <c r="B59" s="26" t="s">
        <v>77</v>
      </c>
      <c r="C59" s="27">
        <v>0</v>
      </c>
      <c r="D59" s="35">
        <v>0</v>
      </c>
      <c r="E59" s="34">
        <v>0.45</v>
      </c>
      <c r="F59" s="27">
        <v>4.0564499999999839</v>
      </c>
      <c r="G59" s="27">
        <v>-0.84</v>
      </c>
      <c r="H59" s="33">
        <f t="shared" si="1"/>
        <v>3.6664499999999842</v>
      </c>
    </row>
    <row r="60" spans="1:8" ht="15" x14ac:dyDescent="0.25">
      <c r="A60" s="26" t="s">
        <v>6</v>
      </c>
      <c r="B60" s="26" t="s">
        <v>7</v>
      </c>
      <c r="C60" s="27">
        <v>0</v>
      </c>
      <c r="D60" s="35">
        <v>0</v>
      </c>
      <c r="E60" s="34">
        <v>3.41</v>
      </c>
      <c r="F60" s="27">
        <v>2.6749923687008845</v>
      </c>
      <c r="G60" s="27">
        <v>-0.66</v>
      </c>
      <c r="H60" s="33">
        <f t="shared" si="1"/>
        <v>5.4249923687008845</v>
      </c>
    </row>
    <row r="61" spans="1:8" ht="15" x14ac:dyDescent="0.25">
      <c r="A61" t="s">
        <v>163</v>
      </c>
      <c r="B61" t="s">
        <v>164</v>
      </c>
      <c r="C61" s="27">
        <v>0</v>
      </c>
      <c r="D61" s="35">
        <v>0</v>
      </c>
      <c r="E61" s="34">
        <v>8.5999999999875065E-3</v>
      </c>
      <c r="F61" s="27">
        <v>3.8514000000000124</v>
      </c>
      <c r="G61" s="27">
        <v>-0.72</v>
      </c>
      <c r="H61" s="33">
        <f t="shared" si="1"/>
        <v>3.1399999999999997</v>
      </c>
    </row>
    <row r="62" spans="1:8" ht="15" x14ac:dyDescent="0.25">
      <c r="A62" s="26" t="s">
        <v>4</v>
      </c>
      <c r="B62" s="26" t="s">
        <v>5</v>
      </c>
      <c r="C62" s="27">
        <v>0</v>
      </c>
      <c r="D62" s="35">
        <v>-4.08</v>
      </c>
      <c r="E62" s="34">
        <v>8.0399999999999991</v>
      </c>
      <c r="F62" s="27">
        <v>2.9789021857831983</v>
      </c>
      <c r="G62" s="27">
        <v>-0.61</v>
      </c>
      <c r="H62" s="33">
        <f t="shared" si="1"/>
        <v>6.3289021857831971</v>
      </c>
    </row>
    <row r="63" spans="1:8" ht="15" x14ac:dyDescent="0.25">
      <c r="A63" s="26" t="s">
        <v>54</v>
      </c>
      <c r="B63" s="26" t="s">
        <v>55</v>
      </c>
      <c r="C63" s="27">
        <v>0</v>
      </c>
      <c r="D63" s="35">
        <v>-5.43</v>
      </c>
      <c r="E63" s="34">
        <v>0.92275635706086312</v>
      </c>
      <c r="F63" s="27">
        <v>3.6872436429391371</v>
      </c>
      <c r="G63" s="27">
        <v>-0.81</v>
      </c>
      <c r="H63" s="33">
        <f t="shared" si="1"/>
        <v>-1.6299999999999994</v>
      </c>
    </row>
    <row r="64" spans="1:8" ht="15" x14ac:dyDescent="0.25">
      <c r="A64" s="26" t="s">
        <v>46</v>
      </c>
      <c r="B64" s="26" t="s">
        <v>47</v>
      </c>
      <c r="C64" s="27">
        <v>0</v>
      </c>
      <c r="D64" s="35">
        <v>-4.1900000000000004</v>
      </c>
      <c r="E64" s="34">
        <v>2.2599999999999998</v>
      </c>
      <c r="F64" s="27">
        <v>3.0107468695719319</v>
      </c>
      <c r="G64" s="27">
        <v>-0.54</v>
      </c>
      <c r="H64" s="33">
        <f t="shared" si="1"/>
        <v>0.5407468695719313</v>
      </c>
    </row>
    <row r="65" spans="1:8" ht="15" x14ac:dyDescent="0.25">
      <c r="A65" s="26" t="s">
        <v>131</v>
      </c>
      <c r="B65" s="26" t="s">
        <v>132</v>
      </c>
      <c r="C65" s="27">
        <v>0</v>
      </c>
      <c r="D65" s="35">
        <v>0</v>
      </c>
      <c r="E65" s="34">
        <v>0</v>
      </c>
      <c r="F65" s="27">
        <v>3.6187500000000057</v>
      </c>
      <c r="G65" s="27">
        <v>-0.65</v>
      </c>
      <c r="H65" s="33">
        <f t="shared" si="1"/>
        <v>2.9687500000000058</v>
      </c>
    </row>
    <row r="66" spans="1:8" ht="15" x14ac:dyDescent="0.25">
      <c r="A66" s="26" t="s">
        <v>24</v>
      </c>
      <c r="B66" s="26" t="s">
        <v>25</v>
      </c>
      <c r="C66" s="27">
        <v>0</v>
      </c>
      <c r="D66" s="35">
        <v>0</v>
      </c>
      <c r="E66" s="34">
        <v>2.82</v>
      </c>
      <c r="F66" s="27">
        <v>2.6534375546136459</v>
      </c>
      <c r="G66" s="27">
        <v>-0.42</v>
      </c>
      <c r="H66" s="33">
        <f t="shared" si="1"/>
        <v>5.0534375546136463</v>
      </c>
    </row>
    <row r="67" spans="1:8" ht="15" x14ac:dyDescent="0.25">
      <c r="A67" s="26" t="s">
        <v>133</v>
      </c>
      <c r="B67" s="26" t="s">
        <v>134</v>
      </c>
      <c r="C67" s="27">
        <v>0</v>
      </c>
      <c r="D67" s="35">
        <v>0</v>
      </c>
      <c r="E67" s="34">
        <v>0.79</v>
      </c>
      <c r="F67" s="27">
        <v>3.2413500000000113</v>
      </c>
      <c r="G67" s="27">
        <v>-0.48</v>
      </c>
      <c r="H67" s="33">
        <f t="shared" si="1"/>
        <v>3.5513500000000113</v>
      </c>
    </row>
    <row r="68" spans="1:8" ht="15" x14ac:dyDescent="0.25">
      <c r="A68" s="26" t="s">
        <v>20</v>
      </c>
      <c r="B68" s="26" t="s">
        <v>21</v>
      </c>
      <c r="C68" s="27">
        <v>0</v>
      </c>
      <c r="D68" s="35">
        <v>-3.51</v>
      </c>
      <c r="E68" s="34">
        <v>3.19</v>
      </c>
      <c r="F68" s="27">
        <v>2.4642118252634191</v>
      </c>
      <c r="G68" s="27">
        <v>-0.33</v>
      </c>
      <c r="H68" s="33">
        <f t="shared" si="1"/>
        <v>1.8142118252634187</v>
      </c>
    </row>
    <row r="69" spans="1:8" ht="15" x14ac:dyDescent="0.25">
      <c r="A69" s="26" t="s">
        <v>135</v>
      </c>
      <c r="B69" s="26" t="s">
        <v>136</v>
      </c>
      <c r="C69" s="27">
        <v>0</v>
      </c>
      <c r="D69" s="35">
        <v>0</v>
      </c>
      <c r="E69" s="34">
        <v>0.29684999999999473</v>
      </c>
      <c r="F69" s="27">
        <v>4.5031500000000051</v>
      </c>
      <c r="G69" s="27">
        <v>-0.79</v>
      </c>
      <c r="H69" s="33">
        <f t="shared" si="1"/>
        <v>4.01</v>
      </c>
    </row>
    <row r="70" spans="1:8" ht="15" x14ac:dyDescent="0.25">
      <c r="A70" s="26" t="s">
        <v>89</v>
      </c>
      <c r="B70" s="26" t="s">
        <v>90</v>
      </c>
      <c r="C70" s="27">
        <v>0</v>
      </c>
      <c r="D70" s="35">
        <v>-4.3099999999999996</v>
      </c>
      <c r="E70" s="34">
        <v>0.45</v>
      </c>
      <c r="F70" s="27">
        <v>3.0625805988883599</v>
      </c>
      <c r="G70" s="27">
        <v>-0.38</v>
      </c>
      <c r="H70" s="33">
        <f t="shared" ref="H70:H101" si="2">F70+E70+D70+C70+G70</f>
        <v>-1.1774194011116395</v>
      </c>
    </row>
    <row r="71" spans="1:8" ht="15" x14ac:dyDescent="0.25">
      <c r="A71" t="s">
        <v>165</v>
      </c>
      <c r="B71" t="s">
        <v>166</v>
      </c>
      <c r="C71" s="27">
        <v>0</v>
      </c>
      <c r="D71" s="35">
        <v>0</v>
      </c>
      <c r="E71" s="34">
        <v>0.02</v>
      </c>
      <c r="F71" s="27">
        <v>3.9436308317592079</v>
      </c>
      <c r="G71" s="27">
        <v>-0.54</v>
      </c>
      <c r="H71" s="33">
        <f t="shared" si="2"/>
        <v>3.4236308317592079</v>
      </c>
    </row>
    <row r="72" spans="1:8" ht="15" x14ac:dyDescent="0.25">
      <c r="A72" s="26" t="s">
        <v>113</v>
      </c>
      <c r="B72" s="26" t="s">
        <v>114</v>
      </c>
      <c r="C72" s="27">
        <v>0</v>
      </c>
      <c r="D72" s="35">
        <v>0</v>
      </c>
      <c r="E72" s="34">
        <v>0.05</v>
      </c>
      <c r="F72" s="27">
        <v>3.5630905124561991</v>
      </c>
      <c r="G72" s="27">
        <v>-0.6</v>
      </c>
      <c r="H72" s="33">
        <f t="shared" si="2"/>
        <v>3.0130905124561989</v>
      </c>
    </row>
    <row r="73" spans="1:8" ht="15" x14ac:dyDescent="0.25">
      <c r="A73" s="26" t="s">
        <v>85</v>
      </c>
      <c r="B73" s="26" t="s">
        <v>86</v>
      </c>
      <c r="C73" s="27">
        <v>0</v>
      </c>
      <c r="D73" s="35">
        <v>0</v>
      </c>
      <c r="E73" s="34">
        <v>0.8411149717998796</v>
      </c>
      <c r="F73" s="27">
        <v>3.6088850282001204</v>
      </c>
      <c r="G73" s="27">
        <v>-0.54</v>
      </c>
      <c r="H73" s="33">
        <f t="shared" si="2"/>
        <v>3.91</v>
      </c>
    </row>
    <row r="74" spans="1:8" ht="15" x14ac:dyDescent="0.25">
      <c r="A74" s="26" t="s">
        <v>36</v>
      </c>
      <c r="B74" s="26" t="s">
        <v>37</v>
      </c>
      <c r="C74" s="27">
        <v>0</v>
      </c>
      <c r="D74" s="35">
        <v>0</v>
      </c>
      <c r="E74" s="34">
        <v>2.08</v>
      </c>
      <c r="F74" s="27">
        <v>2.1895093929607583</v>
      </c>
      <c r="G74" s="27">
        <v>-0.32</v>
      </c>
      <c r="H74" s="33">
        <f t="shared" si="2"/>
        <v>3.9495093929607585</v>
      </c>
    </row>
    <row r="75" spans="1:8" ht="15" x14ac:dyDescent="0.25">
      <c r="A75" s="26" t="s">
        <v>109</v>
      </c>
      <c r="B75" s="26" t="s">
        <v>110</v>
      </c>
      <c r="C75" s="27">
        <v>0</v>
      </c>
      <c r="D75" s="35">
        <v>0</v>
      </c>
      <c r="E75" s="34">
        <v>7.78804193136034E-2</v>
      </c>
      <c r="F75" s="27">
        <v>3.6121195806863966</v>
      </c>
      <c r="G75" s="27">
        <v>-0.61</v>
      </c>
      <c r="H75" s="33">
        <f t="shared" si="2"/>
        <v>3.08</v>
      </c>
    </row>
    <row r="76" spans="1:8" ht="15" x14ac:dyDescent="0.25">
      <c r="A76" s="26" t="s">
        <v>72</v>
      </c>
      <c r="B76" s="26" t="s">
        <v>73</v>
      </c>
      <c r="C76" s="27">
        <v>0</v>
      </c>
      <c r="D76" s="35">
        <v>0</v>
      </c>
      <c r="E76" s="34">
        <v>1.21</v>
      </c>
      <c r="F76" s="27">
        <v>2.9203500000000133</v>
      </c>
      <c r="G76" s="27">
        <v>-0.55000000000000004</v>
      </c>
      <c r="H76" s="33">
        <f t="shared" si="2"/>
        <v>3.5803500000000135</v>
      </c>
    </row>
    <row r="77" spans="1:8" ht="15" x14ac:dyDescent="0.25">
      <c r="A77" s="26" t="s">
        <v>10</v>
      </c>
      <c r="B77" s="26" t="s">
        <v>11</v>
      </c>
      <c r="C77" s="27">
        <v>0</v>
      </c>
      <c r="D77" s="35">
        <v>0</v>
      </c>
      <c r="E77" s="34">
        <v>4.46</v>
      </c>
      <c r="F77" s="27">
        <v>3.0795023778083817</v>
      </c>
      <c r="G77" s="27">
        <v>-0.6</v>
      </c>
      <c r="H77" s="33">
        <f t="shared" si="2"/>
        <v>6.939502377808382</v>
      </c>
    </row>
  </sheetData>
  <sortState xmlns:xlrd2="http://schemas.microsoft.com/office/spreadsheetml/2017/richdata2" ref="A6:N77">
    <sortCondition ref="B6:B77"/>
  </sortState>
  <mergeCells count="3">
    <mergeCell ref="A1:H1"/>
    <mergeCell ref="A2:H2"/>
    <mergeCell ref="A3:H3"/>
  </mergeCells>
  <phoneticPr fontId="13" type="noConversion"/>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7"/>
  <sheetViews>
    <sheetView view="pageBreakPreview" zoomScale="90" zoomScaleNormal="80" zoomScaleSheetLayoutView="90" workbookViewId="0">
      <pane ySplit="5" topLeftCell="A6" activePane="bottomLeft" state="frozen"/>
      <selection pane="bottomLeft" activeCell="S26" sqref="S26"/>
    </sheetView>
  </sheetViews>
  <sheetFormatPr defaultRowHeight="14.25" x14ac:dyDescent="0.2"/>
  <cols>
    <col min="1" max="1" width="13" style="7" customWidth="1"/>
    <col min="2" max="2" width="12.42578125" style="7" customWidth="1"/>
    <col min="3" max="3" width="50.7109375" style="7" customWidth="1"/>
    <col min="4" max="4" width="16.5703125" style="12" customWidth="1"/>
    <col min="5" max="5" width="13.42578125" style="11" customWidth="1"/>
    <col min="6" max="6" width="17" style="11" customWidth="1"/>
    <col min="7" max="8" width="12.5703125" style="11" customWidth="1"/>
    <col min="9" max="9" width="16.42578125" style="16" customWidth="1"/>
    <col min="10" max="16384" width="9.140625" style="7"/>
  </cols>
  <sheetData>
    <row r="1" spans="1:9" s="8" customFormat="1" ht="15" x14ac:dyDescent="0.2">
      <c r="B1" s="36" t="s">
        <v>138</v>
      </c>
      <c r="C1" s="37"/>
      <c r="D1" s="37"/>
      <c r="E1" s="37"/>
      <c r="F1" s="37"/>
      <c r="G1" s="37"/>
      <c r="H1" s="37"/>
      <c r="I1" s="37"/>
    </row>
    <row r="2" spans="1:9" s="8" customFormat="1" ht="15" x14ac:dyDescent="0.2">
      <c r="B2" s="36" t="s">
        <v>153</v>
      </c>
      <c r="C2" s="37"/>
      <c r="D2" s="37"/>
      <c r="E2" s="37"/>
      <c r="F2" s="37"/>
      <c r="G2" s="37"/>
      <c r="H2" s="37"/>
      <c r="I2" s="37"/>
    </row>
    <row r="3" spans="1:9" s="8" customFormat="1" ht="16.5" thickBot="1" x14ac:dyDescent="0.3">
      <c r="B3" s="38" t="s">
        <v>170</v>
      </c>
      <c r="C3" s="39"/>
      <c r="D3" s="39"/>
      <c r="E3" s="39"/>
      <c r="F3" s="39"/>
      <c r="G3" s="39"/>
      <c r="H3" s="39"/>
      <c r="I3" s="39"/>
    </row>
    <row r="4" spans="1:9" s="4" customFormat="1" ht="51.75" thickBot="1" x14ac:dyDescent="0.25">
      <c r="D4" s="3" t="s">
        <v>152</v>
      </c>
      <c r="E4" s="3" t="s">
        <v>137</v>
      </c>
      <c r="F4" s="3" t="s">
        <v>167</v>
      </c>
      <c r="G4" s="3" t="s">
        <v>151</v>
      </c>
      <c r="H4" s="3" t="s">
        <v>162</v>
      </c>
      <c r="I4" s="3" t="s">
        <v>168</v>
      </c>
    </row>
    <row r="5" spans="1:9" s="6" customFormat="1" ht="15" thickBot="1" x14ac:dyDescent="0.25">
      <c r="B5" s="5" t="s">
        <v>0</v>
      </c>
      <c r="C5" s="5" t="s">
        <v>1</v>
      </c>
      <c r="D5" s="9"/>
      <c r="E5" s="10"/>
      <c r="F5" s="10"/>
      <c r="G5" s="10"/>
      <c r="H5" s="10"/>
      <c r="I5" s="15"/>
    </row>
    <row r="6" spans="1:9" ht="15" x14ac:dyDescent="0.25">
      <c r="A6" s="7" t="str">
        <f t="shared" ref="A6:A32" si="0">+LEFT(B6,7)&amp;"N"</f>
        <v>0601303N</v>
      </c>
      <c r="B6" s="26" t="s">
        <v>14</v>
      </c>
      <c r="C6" s="26" t="s">
        <v>15</v>
      </c>
      <c r="D6" s="27">
        <v>0</v>
      </c>
      <c r="E6" s="35">
        <v>0</v>
      </c>
      <c r="F6" s="27">
        <v>2.74</v>
      </c>
      <c r="G6" s="30">
        <v>2.8164052304705649</v>
      </c>
      <c r="H6" s="30">
        <v>-0.67</v>
      </c>
      <c r="I6" s="33">
        <f t="shared" ref="I6:I37" si="1">G6+F6+E6+D6+H6</f>
        <v>4.8864052304705652</v>
      </c>
    </row>
    <row r="7" spans="1:9" ht="15" x14ac:dyDescent="0.25">
      <c r="A7" s="7" t="str">
        <f t="shared" si="0"/>
        <v>1461302N</v>
      </c>
      <c r="B7" s="26" t="s">
        <v>40</v>
      </c>
      <c r="C7" s="26" t="s">
        <v>41</v>
      </c>
      <c r="D7" s="27">
        <v>0</v>
      </c>
      <c r="E7" s="35">
        <v>0</v>
      </c>
      <c r="F7" s="27">
        <v>1.82</v>
      </c>
      <c r="G7" s="30">
        <v>2.860725723551127</v>
      </c>
      <c r="H7" s="30">
        <v>-0.49</v>
      </c>
      <c r="I7" s="33">
        <f t="shared" si="1"/>
        <v>4.190725723551127</v>
      </c>
    </row>
    <row r="8" spans="1:9" ht="15" x14ac:dyDescent="0.25">
      <c r="A8" s="7" t="str">
        <f t="shared" si="0"/>
        <v>0302303N</v>
      </c>
      <c r="B8" s="26" t="s">
        <v>22</v>
      </c>
      <c r="C8" s="26" t="s">
        <v>23</v>
      </c>
      <c r="D8" s="27">
        <v>0</v>
      </c>
      <c r="E8" s="35">
        <v>0</v>
      </c>
      <c r="F8" s="27">
        <v>2.14</v>
      </c>
      <c r="G8" s="30">
        <v>2.8448915009263374</v>
      </c>
      <c r="H8" s="30">
        <v>-0.57999999999999996</v>
      </c>
      <c r="I8" s="33">
        <f t="shared" si="1"/>
        <v>4.4048915009263379</v>
      </c>
    </row>
    <row r="9" spans="1:9" ht="15" x14ac:dyDescent="0.25">
      <c r="A9" s="7" t="str">
        <f t="shared" si="0"/>
        <v>2129303N</v>
      </c>
      <c r="B9" s="26" t="s">
        <v>26</v>
      </c>
      <c r="C9" s="26" t="s">
        <v>27</v>
      </c>
      <c r="D9" s="27">
        <v>0</v>
      </c>
      <c r="E9" s="35">
        <v>0</v>
      </c>
      <c r="F9" s="27">
        <v>2.2000000000000002</v>
      </c>
      <c r="G9" s="30">
        <v>2.8860723391638317</v>
      </c>
      <c r="H9" s="30">
        <v>-0.53</v>
      </c>
      <c r="I9" s="33">
        <f t="shared" si="1"/>
        <v>4.5560723391638316</v>
      </c>
    </row>
    <row r="10" spans="1:9" ht="15" x14ac:dyDescent="0.25">
      <c r="A10" s="7" t="str">
        <f t="shared" si="0"/>
        <v>0501310N</v>
      </c>
      <c r="B10" s="26" t="s">
        <v>56</v>
      </c>
      <c r="C10" s="26" t="s">
        <v>57</v>
      </c>
      <c r="D10" s="27">
        <v>0</v>
      </c>
      <c r="E10" s="35">
        <v>-3.13</v>
      </c>
      <c r="F10" s="27">
        <v>1.23</v>
      </c>
      <c r="G10" s="30">
        <v>2.5308239662070093</v>
      </c>
      <c r="H10" s="30">
        <v>-0.47</v>
      </c>
      <c r="I10" s="33">
        <f t="shared" si="1"/>
        <v>0.16082396620700945</v>
      </c>
    </row>
    <row r="11" spans="1:9" ht="15" x14ac:dyDescent="0.25">
      <c r="A11" s="7" t="str">
        <f t="shared" si="0"/>
        <v>2520301N</v>
      </c>
      <c r="B11" s="26" t="s">
        <v>12</v>
      </c>
      <c r="C11" s="26" t="s">
        <v>13</v>
      </c>
      <c r="D11" s="27">
        <v>0</v>
      </c>
      <c r="E11" s="35">
        <v>0</v>
      </c>
      <c r="F11" s="27">
        <v>3.32</v>
      </c>
      <c r="G11" s="30">
        <v>2.7070437877677023</v>
      </c>
      <c r="H11" s="30">
        <v>-0.47</v>
      </c>
      <c r="I11" s="33">
        <f t="shared" si="1"/>
        <v>5.5570437877677028</v>
      </c>
    </row>
    <row r="12" spans="1:9" ht="15" x14ac:dyDescent="0.25">
      <c r="A12" s="7" t="str">
        <f t="shared" si="0"/>
        <v>7000319N</v>
      </c>
      <c r="B12" s="26" t="s">
        <v>107</v>
      </c>
      <c r="C12" s="26" t="s">
        <v>108</v>
      </c>
      <c r="D12" s="27">
        <v>0</v>
      </c>
      <c r="E12" s="35">
        <v>0</v>
      </c>
      <c r="F12" s="27">
        <v>7.0900708323123451E-2</v>
      </c>
      <c r="G12" s="30">
        <v>3.5033992916768852</v>
      </c>
      <c r="H12" s="30">
        <v>-0.55000000000000004</v>
      </c>
      <c r="I12" s="33">
        <f t="shared" si="1"/>
        <v>3.0243000000000091</v>
      </c>
    </row>
    <row r="13" spans="1:9" ht="15" x14ac:dyDescent="0.25">
      <c r="A13" s="7" t="str">
        <f t="shared" si="0"/>
        <v>0301308N</v>
      </c>
      <c r="B13" s="26" t="s">
        <v>30</v>
      </c>
      <c r="C13" s="26" t="s">
        <v>31</v>
      </c>
      <c r="D13" s="27">
        <v>0</v>
      </c>
      <c r="E13" s="35">
        <v>0</v>
      </c>
      <c r="F13" s="27">
        <v>2.1800000000000002</v>
      </c>
      <c r="G13" s="30">
        <v>3.2706986783155969</v>
      </c>
      <c r="H13" s="30">
        <v>-0.45</v>
      </c>
      <c r="I13" s="33">
        <f t="shared" si="1"/>
        <v>5.0006986783155964</v>
      </c>
    </row>
    <row r="14" spans="1:9" ht="15" x14ac:dyDescent="0.25">
      <c r="A14" s="7" t="str">
        <f t="shared" si="0"/>
        <v>3801304N</v>
      </c>
      <c r="B14" s="26" t="s">
        <v>62</v>
      </c>
      <c r="C14" s="26" t="s">
        <v>63</v>
      </c>
      <c r="D14" s="27">
        <v>0</v>
      </c>
      <c r="E14" s="35">
        <v>-4</v>
      </c>
      <c r="F14" s="27">
        <v>1.39</v>
      </c>
      <c r="G14" s="30">
        <v>2.8927232995759198</v>
      </c>
      <c r="H14" s="30">
        <v>-0.45</v>
      </c>
      <c r="I14" s="33">
        <f t="shared" si="1"/>
        <v>-0.16727670042408055</v>
      </c>
    </row>
    <row r="15" spans="1:9" ht="15" x14ac:dyDescent="0.25">
      <c r="A15" s="7" t="str">
        <f t="shared" si="0"/>
        <v>3201311N</v>
      </c>
      <c r="B15" s="26" t="s">
        <v>16</v>
      </c>
      <c r="C15" s="26" t="s">
        <v>17</v>
      </c>
      <c r="D15" s="27">
        <v>0</v>
      </c>
      <c r="E15" s="35">
        <v>0</v>
      </c>
      <c r="F15" s="27">
        <v>3.15</v>
      </c>
      <c r="G15" s="30">
        <v>2.3723996905521858</v>
      </c>
      <c r="H15" s="30">
        <v>-0.6</v>
      </c>
      <c r="I15" s="33">
        <f t="shared" si="1"/>
        <v>4.9223996905521865</v>
      </c>
    </row>
    <row r="16" spans="1:9" ht="15" x14ac:dyDescent="0.25">
      <c r="A16" s="7" t="str">
        <f t="shared" si="0"/>
        <v>2525301N</v>
      </c>
      <c r="B16" s="26" t="s">
        <v>32</v>
      </c>
      <c r="C16" s="26" t="s">
        <v>33</v>
      </c>
      <c r="D16" s="27">
        <v>0</v>
      </c>
      <c r="E16" s="35">
        <v>0</v>
      </c>
      <c r="F16" s="27">
        <v>2.67</v>
      </c>
      <c r="G16" s="30">
        <v>2.7909319155073149</v>
      </c>
      <c r="H16" s="30">
        <v>-0.45</v>
      </c>
      <c r="I16" s="33">
        <f t="shared" si="1"/>
        <v>5.0109319155073146</v>
      </c>
    </row>
    <row r="17" spans="1:9" ht="15" x14ac:dyDescent="0.25">
      <c r="A17" s="7" t="str">
        <f t="shared" si="0"/>
        <v>2762301N</v>
      </c>
      <c r="B17" s="26" t="s">
        <v>87</v>
      </c>
      <c r="C17" s="26" t="s">
        <v>88</v>
      </c>
      <c r="D17" s="27">
        <v>0</v>
      </c>
      <c r="E17" s="35">
        <v>0</v>
      </c>
      <c r="F17" s="27">
        <v>0.32</v>
      </c>
      <c r="G17" s="30">
        <v>2.6109052281512106</v>
      </c>
      <c r="H17" s="30">
        <v>-0.49</v>
      </c>
      <c r="I17" s="33">
        <f t="shared" si="1"/>
        <v>2.4409052281512107</v>
      </c>
    </row>
    <row r="18" spans="1:9" ht="15" x14ac:dyDescent="0.25">
      <c r="A18" s="7" t="str">
        <f t="shared" si="0"/>
        <v>7003359N</v>
      </c>
      <c r="B18" s="26" t="s">
        <v>74</v>
      </c>
      <c r="C18" s="26" t="s">
        <v>75</v>
      </c>
      <c r="D18" s="27">
        <v>0</v>
      </c>
      <c r="E18" s="35">
        <v>0</v>
      </c>
      <c r="F18" s="27">
        <v>1.9781950277245617</v>
      </c>
      <c r="G18" s="30">
        <v>3.9925049722754125</v>
      </c>
      <c r="H18" s="30">
        <v>-0.69</v>
      </c>
      <c r="I18" s="33">
        <f t="shared" si="1"/>
        <v>5.2806999999999746</v>
      </c>
    </row>
    <row r="19" spans="1:9" ht="15" x14ac:dyDescent="0.25">
      <c r="A19" s="7" t="str">
        <f t="shared" si="0"/>
        <v>7000360N</v>
      </c>
      <c r="B19" s="26" t="s">
        <v>115</v>
      </c>
      <c r="C19" s="26" t="s">
        <v>116</v>
      </c>
      <c r="D19" s="27">
        <v>0</v>
      </c>
      <c r="E19" s="35">
        <v>0</v>
      </c>
      <c r="F19" s="27">
        <v>4.7772917997831038E-2</v>
      </c>
      <c r="G19" s="30">
        <v>3.4484770820021708</v>
      </c>
      <c r="H19" s="30">
        <v>-0.65</v>
      </c>
      <c r="I19" s="33">
        <f t="shared" si="1"/>
        <v>2.8462500000000022</v>
      </c>
    </row>
    <row r="20" spans="1:9" ht="15" x14ac:dyDescent="0.25">
      <c r="A20" s="7" t="str">
        <f t="shared" si="0"/>
        <v>6027303N</v>
      </c>
      <c r="B20" s="26" t="s">
        <v>70</v>
      </c>
      <c r="C20" s="26" t="s">
        <v>71</v>
      </c>
      <c r="D20" s="27">
        <v>0</v>
      </c>
      <c r="E20" s="35">
        <v>0</v>
      </c>
      <c r="F20" s="27">
        <v>0.52</v>
      </c>
      <c r="G20" s="30">
        <v>2.4850653899319184</v>
      </c>
      <c r="H20" s="30">
        <v>-0.35</v>
      </c>
      <c r="I20" s="33">
        <f t="shared" si="1"/>
        <v>2.6550653899319183</v>
      </c>
    </row>
    <row r="21" spans="1:9" ht="15" x14ac:dyDescent="0.25">
      <c r="A21" s="7" t="str">
        <f t="shared" si="0"/>
        <v>7000383N</v>
      </c>
      <c r="B21" s="26" t="s">
        <v>18</v>
      </c>
      <c r="C21" s="26" t="s">
        <v>19</v>
      </c>
      <c r="D21" s="27">
        <v>0</v>
      </c>
      <c r="E21" s="35">
        <v>0</v>
      </c>
      <c r="F21" s="27">
        <v>3.083803545451647</v>
      </c>
      <c r="G21" s="30">
        <v>4.0638964545483987</v>
      </c>
      <c r="H21" s="30">
        <v>-0.86</v>
      </c>
      <c r="I21" s="33">
        <f t="shared" si="1"/>
        <v>6.2877000000000454</v>
      </c>
    </row>
    <row r="22" spans="1:9" ht="15" x14ac:dyDescent="0.25">
      <c r="A22" s="7" t="str">
        <f t="shared" si="0"/>
        <v>1406303N</v>
      </c>
      <c r="B22" s="26" t="s">
        <v>66</v>
      </c>
      <c r="C22" s="26" t="s">
        <v>67</v>
      </c>
      <c r="D22" s="27">
        <v>0</v>
      </c>
      <c r="E22" s="35">
        <v>0</v>
      </c>
      <c r="F22" s="27">
        <v>0.72</v>
      </c>
      <c r="G22" s="30">
        <v>2.8643833156646394</v>
      </c>
      <c r="H22" s="30">
        <v>-0.71</v>
      </c>
      <c r="I22" s="33">
        <f t="shared" si="1"/>
        <v>2.8743833156646392</v>
      </c>
    </row>
    <row r="23" spans="1:9" ht="15" x14ac:dyDescent="0.25">
      <c r="A23" s="7" t="str">
        <f t="shared" si="0"/>
        <v>1427303N</v>
      </c>
      <c r="B23" s="26" t="s">
        <v>8</v>
      </c>
      <c r="C23" s="26" t="s">
        <v>9</v>
      </c>
      <c r="D23" s="27">
        <v>0</v>
      </c>
      <c r="E23" s="35">
        <v>0</v>
      </c>
      <c r="F23" s="27">
        <v>3.28</v>
      </c>
      <c r="G23" s="30">
        <v>2.7054917059716956</v>
      </c>
      <c r="H23" s="30">
        <v>-0.49</v>
      </c>
      <c r="I23" s="33">
        <f t="shared" si="1"/>
        <v>5.4954917059716948</v>
      </c>
    </row>
    <row r="24" spans="1:9" ht="15" x14ac:dyDescent="0.25">
      <c r="A24" s="7" t="str">
        <f t="shared" si="0"/>
        <v>7001808N</v>
      </c>
      <c r="B24" s="26" t="s">
        <v>154</v>
      </c>
      <c r="C24" s="26" t="s">
        <v>84</v>
      </c>
      <c r="D24" s="27">
        <v>0</v>
      </c>
      <c r="E24" s="35">
        <v>0</v>
      </c>
      <c r="F24" s="27">
        <v>1.635802713792252</v>
      </c>
      <c r="G24" s="30">
        <v>4.2503972862077148</v>
      </c>
      <c r="H24" s="30">
        <v>-1.34</v>
      </c>
      <c r="I24" s="33">
        <f t="shared" si="1"/>
        <v>4.5461999999999669</v>
      </c>
    </row>
    <row r="25" spans="1:9" ht="15" x14ac:dyDescent="0.25">
      <c r="A25" s="7" t="str">
        <f t="shared" si="0"/>
        <v>5904318N</v>
      </c>
      <c r="B25" s="26" t="s">
        <v>38</v>
      </c>
      <c r="C25" s="26" t="s">
        <v>39</v>
      </c>
      <c r="D25" s="27">
        <v>0</v>
      </c>
      <c r="E25" s="35">
        <v>0</v>
      </c>
      <c r="F25" s="27">
        <v>1.52</v>
      </c>
      <c r="G25" s="30">
        <v>3.1216192090855088</v>
      </c>
      <c r="H25" s="30">
        <v>-0.3</v>
      </c>
      <c r="I25" s="33">
        <f t="shared" si="1"/>
        <v>4.3416192090855086</v>
      </c>
    </row>
    <row r="26" spans="1:9" ht="15" x14ac:dyDescent="0.25">
      <c r="A26" s="7" t="str">
        <f t="shared" si="0"/>
        <v>7000376N</v>
      </c>
      <c r="B26" s="26" t="s">
        <v>80</v>
      </c>
      <c r="C26" s="26" t="s">
        <v>81</v>
      </c>
      <c r="D26" s="27">
        <v>0</v>
      </c>
      <c r="E26" s="35">
        <v>0</v>
      </c>
      <c r="F26" s="27">
        <v>1.6048085203719054</v>
      </c>
      <c r="G26" s="30">
        <v>3.5796414796280942</v>
      </c>
      <c r="H26" s="30">
        <v>-0.57999999999999996</v>
      </c>
      <c r="I26" s="33">
        <f t="shared" si="1"/>
        <v>4.6044499999999999</v>
      </c>
    </row>
    <row r="27" spans="1:9" ht="15" x14ac:dyDescent="0.25">
      <c r="A27" s="7" t="str">
        <f t="shared" si="0"/>
        <v>2701364N</v>
      </c>
      <c r="B27" s="26" t="s">
        <v>82</v>
      </c>
      <c r="C27" s="26" t="s">
        <v>83</v>
      </c>
      <c r="D27" s="27">
        <v>0</v>
      </c>
      <c r="E27" s="35">
        <v>0</v>
      </c>
      <c r="F27" s="27">
        <v>1.26</v>
      </c>
      <c r="G27" s="30">
        <v>2.8114456062760098</v>
      </c>
      <c r="H27" s="30">
        <v>-0.32</v>
      </c>
      <c r="I27" s="33">
        <f t="shared" si="1"/>
        <v>3.7514456062760098</v>
      </c>
    </row>
    <row r="28" spans="1:9" ht="15" x14ac:dyDescent="0.25">
      <c r="A28" s="7" t="str">
        <f t="shared" si="0"/>
        <v>7003363N</v>
      </c>
      <c r="B28" s="26" t="s">
        <v>119</v>
      </c>
      <c r="C28" s="26" t="s">
        <v>120</v>
      </c>
      <c r="D28" s="27">
        <v>0</v>
      </c>
      <c r="E28" s="35">
        <v>0</v>
      </c>
      <c r="F28" s="27">
        <v>0</v>
      </c>
      <c r="G28" s="30">
        <v>4.0502999999999929</v>
      </c>
      <c r="H28" s="30">
        <v>-0.59</v>
      </c>
      <c r="I28" s="33">
        <f t="shared" si="1"/>
        <v>3.460299999999993</v>
      </c>
    </row>
    <row r="29" spans="1:9" ht="15" x14ac:dyDescent="0.25">
      <c r="A29" s="7" t="str">
        <f t="shared" si="0"/>
        <v>7003381N</v>
      </c>
      <c r="B29" s="26" t="s">
        <v>2</v>
      </c>
      <c r="C29" s="26" t="s">
        <v>3</v>
      </c>
      <c r="D29" s="27">
        <v>0</v>
      </c>
      <c r="E29" s="35">
        <v>0</v>
      </c>
      <c r="F29" s="27">
        <v>5.5052737979658311</v>
      </c>
      <c r="G29" s="30">
        <v>3.8651262020341619</v>
      </c>
      <c r="H29" s="30">
        <v>-0.45</v>
      </c>
      <c r="I29" s="33">
        <f t="shared" si="1"/>
        <v>8.9203999999999937</v>
      </c>
    </row>
    <row r="30" spans="1:9" ht="15" x14ac:dyDescent="0.25">
      <c r="A30" s="7" t="str">
        <f t="shared" si="0"/>
        <v>0101315N</v>
      </c>
      <c r="B30" s="26" t="s">
        <v>103</v>
      </c>
      <c r="C30" s="26" t="s">
        <v>104</v>
      </c>
      <c r="D30" s="27">
        <v>0</v>
      </c>
      <c r="E30" s="35">
        <v>0</v>
      </c>
      <c r="F30" s="27">
        <v>0.09</v>
      </c>
      <c r="G30" s="30">
        <v>2.8002038430522873</v>
      </c>
      <c r="H30" s="30">
        <v>-0.49</v>
      </c>
      <c r="I30" s="33">
        <f t="shared" si="1"/>
        <v>2.400203843052287</v>
      </c>
    </row>
    <row r="31" spans="1:9" ht="15" x14ac:dyDescent="0.25">
      <c r="A31" s="7" t="str">
        <f t="shared" si="0"/>
        <v>7000372N</v>
      </c>
      <c r="B31" s="26" t="s">
        <v>60</v>
      </c>
      <c r="C31" s="26" t="s">
        <v>61</v>
      </c>
      <c r="D31" s="27">
        <v>0</v>
      </c>
      <c r="E31" s="35">
        <v>0</v>
      </c>
      <c r="F31" s="27">
        <v>0.80299406908194237</v>
      </c>
      <c r="G31" s="30">
        <v>3.9198059309180735</v>
      </c>
      <c r="H31" s="30">
        <v>-0.65</v>
      </c>
      <c r="I31" s="33">
        <f t="shared" si="1"/>
        <v>4.0728000000000151</v>
      </c>
    </row>
    <row r="32" spans="1:9" ht="15" x14ac:dyDescent="0.25">
      <c r="A32" s="7" t="str">
        <f t="shared" si="0"/>
        <v>2701362N</v>
      </c>
      <c r="B32" s="26" t="s">
        <v>58</v>
      </c>
      <c r="C32" s="26" t="s">
        <v>59</v>
      </c>
      <c r="D32" s="27">
        <v>0</v>
      </c>
      <c r="E32" s="35">
        <v>0</v>
      </c>
      <c r="F32" s="27">
        <v>1.46</v>
      </c>
      <c r="G32" s="30">
        <v>2.7387073293550941</v>
      </c>
      <c r="H32" s="30">
        <v>-0.31</v>
      </c>
      <c r="I32" s="33">
        <f t="shared" si="1"/>
        <v>3.888707329355094</v>
      </c>
    </row>
    <row r="33" spans="1:9" ht="15" x14ac:dyDescent="0.25">
      <c r="A33" s="7" t="s">
        <v>171</v>
      </c>
      <c r="B33" s="26" t="s">
        <v>28</v>
      </c>
      <c r="C33" s="26" t="s">
        <v>29</v>
      </c>
      <c r="D33" s="27">
        <v>0</v>
      </c>
      <c r="E33" s="35">
        <v>0</v>
      </c>
      <c r="F33" s="27">
        <v>2.04</v>
      </c>
      <c r="G33" s="30">
        <v>2.4948590582220618</v>
      </c>
      <c r="H33" s="30">
        <v>-0.38</v>
      </c>
      <c r="I33" s="33">
        <f t="shared" si="1"/>
        <v>4.1548590582220619</v>
      </c>
    </row>
    <row r="34" spans="1:9" ht="15" x14ac:dyDescent="0.25">
      <c r="A34" s="7" t="str">
        <f t="shared" ref="A34:A77" si="2">+LEFT(B34,7)&amp;"N"</f>
        <v>7003398N</v>
      </c>
      <c r="B34" s="26" t="s">
        <v>121</v>
      </c>
      <c r="C34" s="26" t="s">
        <v>122</v>
      </c>
      <c r="D34" s="27">
        <v>0</v>
      </c>
      <c r="E34" s="35">
        <v>0</v>
      </c>
      <c r="F34" s="27">
        <v>0.67</v>
      </c>
      <c r="G34" s="30">
        <v>3.6248999999999967</v>
      </c>
      <c r="H34" s="30">
        <v>-1.07</v>
      </c>
      <c r="I34" s="33">
        <f t="shared" si="1"/>
        <v>3.2248999999999963</v>
      </c>
    </row>
    <row r="35" spans="1:9" ht="15" x14ac:dyDescent="0.25">
      <c r="A35" s="7" t="str">
        <f t="shared" si="2"/>
        <v>3702315N</v>
      </c>
      <c r="B35" s="26" t="s">
        <v>52</v>
      </c>
      <c r="C35" s="26" t="s">
        <v>53</v>
      </c>
      <c r="D35" s="27">
        <v>0</v>
      </c>
      <c r="E35" s="35">
        <v>0</v>
      </c>
      <c r="F35" s="27">
        <v>1.47</v>
      </c>
      <c r="G35" s="30">
        <v>2.2492466735361063</v>
      </c>
      <c r="H35" s="30">
        <v>-0.41</v>
      </c>
      <c r="I35" s="33">
        <f t="shared" si="1"/>
        <v>3.3092466735361059</v>
      </c>
    </row>
    <row r="36" spans="1:9" ht="15" x14ac:dyDescent="0.25">
      <c r="A36" s="7" t="str">
        <f t="shared" si="2"/>
        <v>7000329N</v>
      </c>
      <c r="B36" s="26" t="s">
        <v>111</v>
      </c>
      <c r="C36" s="26" t="s">
        <v>112</v>
      </c>
      <c r="D36" s="27">
        <v>0</v>
      </c>
      <c r="E36" s="35">
        <v>0</v>
      </c>
      <c r="F36" s="27">
        <v>5.5694463379289877E-2</v>
      </c>
      <c r="G36" s="30">
        <v>3.3410055366207132</v>
      </c>
      <c r="H36" s="30">
        <v>-0.53</v>
      </c>
      <c r="I36" s="33">
        <f t="shared" si="1"/>
        <v>2.8667000000000034</v>
      </c>
    </row>
    <row r="37" spans="1:9" ht="15" x14ac:dyDescent="0.25">
      <c r="A37" s="7" t="str">
        <f t="shared" si="2"/>
        <v>7003373N</v>
      </c>
      <c r="B37" s="26" t="s">
        <v>64</v>
      </c>
      <c r="C37" s="26" t="s">
        <v>65</v>
      </c>
      <c r="D37" s="27">
        <v>0</v>
      </c>
      <c r="E37" s="35">
        <v>0</v>
      </c>
      <c r="F37" s="27">
        <v>1.3792580697537369</v>
      </c>
      <c r="G37" s="30">
        <v>3.3275919302462569</v>
      </c>
      <c r="H37" s="30">
        <v>-0.75</v>
      </c>
      <c r="I37" s="33">
        <f t="shared" si="1"/>
        <v>3.956849999999994</v>
      </c>
    </row>
    <row r="38" spans="1:9" ht="15" x14ac:dyDescent="0.25">
      <c r="A38" s="7" t="str">
        <f t="shared" si="2"/>
        <v>7004316N</v>
      </c>
      <c r="B38" s="26" t="s">
        <v>34</v>
      </c>
      <c r="C38" s="26" t="s">
        <v>35</v>
      </c>
      <c r="D38" s="27">
        <v>0</v>
      </c>
      <c r="E38" s="35">
        <v>0</v>
      </c>
      <c r="F38" s="27">
        <v>1.276401225142147</v>
      </c>
      <c r="G38" s="30">
        <v>4.1923487748578623</v>
      </c>
      <c r="H38" s="30">
        <v>-0.63</v>
      </c>
      <c r="I38" s="33">
        <f t="shared" ref="I38:I69" si="3">G38+F38+E38+D38+H38</f>
        <v>4.838750000000009</v>
      </c>
    </row>
    <row r="39" spans="1:9" ht="15" x14ac:dyDescent="0.25">
      <c r="A39" s="7" t="str">
        <f t="shared" si="2"/>
        <v>5820302N</v>
      </c>
      <c r="B39" s="26" t="s">
        <v>50</v>
      </c>
      <c r="C39" s="26" t="s">
        <v>51</v>
      </c>
      <c r="D39" s="27">
        <v>0</v>
      </c>
      <c r="E39" s="35">
        <v>0</v>
      </c>
      <c r="F39" s="27">
        <v>2.06</v>
      </c>
      <c r="G39" s="30">
        <v>2.7689914884818734</v>
      </c>
      <c r="H39" s="30">
        <v>-0.54</v>
      </c>
      <c r="I39" s="33">
        <f t="shared" si="3"/>
        <v>4.2889914884818738</v>
      </c>
    </row>
    <row r="40" spans="1:9" ht="15" x14ac:dyDescent="0.25">
      <c r="A40" s="7" t="str">
        <f t="shared" si="2"/>
        <v>3622304N</v>
      </c>
      <c r="B40" s="26" t="s">
        <v>158</v>
      </c>
      <c r="C40" s="26" t="s">
        <v>159</v>
      </c>
      <c r="D40" s="27">
        <v>0</v>
      </c>
      <c r="E40" s="35">
        <v>0</v>
      </c>
      <c r="F40" s="27">
        <v>1.71</v>
      </c>
      <c r="G40" s="30">
        <v>2.9055539463281264</v>
      </c>
      <c r="H40" s="30">
        <v>-0.57999999999999996</v>
      </c>
      <c r="I40" s="33">
        <f t="shared" si="3"/>
        <v>4.0355539463281263</v>
      </c>
    </row>
    <row r="41" spans="1:9" ht="15" x14ac:dyDescent="0.25">
      <c r="A41" s="7" t="str">
        <f t="shared" si="2"/>
        <v>7001391N</v>
      </c>
      <c r="B41" s="26" t="s">
        <v>123</v>
      </c>
      <c r="C41" s="26" t="s">
        <v>124</v>
      </c>
      <c r="D41" s="27">
        <v>0</v>
      </c>
      <c r="E41" s="35">
        <v>0</v>
      </c>
      <c r="F41" s="27">
        <v>0</v>
      </c>
      <c r="G41" s="30">
        <v>3.7643999999999949</v>
      </c>
      <c r="H41" s="30">
        <v>-0.9</v>
      </c>
      <c r="I41" s="33">
        <f t="shared" si="3"/>
        <v>2.864399999999995</v>
      </c>
    </row>
    <row r="42" spans="1:9" ht="15" x14ac:dyDescent="0.25">
      <c r="A42" s="7" t="str">
        <f t="shared" si="2"/>
        <v>7003411N</v>
      </c>
      <c r="B42" s="26" t="s">
        <v>105</v>
      </c>
      <c r="C42" s="26" t="s">
        <v>106</v>
      </c>
      <c r="D42" s="27">
        <v>0</v>
      </c>
      <c r="E42" s="35">
        <v>-6.03</v>
      </c>
      <c r="F42" s="27">
        <v>0.31439597151612408</v>
      </c>
      <c r="G42" s="30">
        <v>4.0567540284838515</v>
      </c>
      <c r="H42" s="30">
        <v>-1.23</v>
      </c>
      <c r="I42" s="33">
        <f t="shared" si="3"/>
        <v>-2.888850000000025</v>
      </c>
    </row>
    <row r="43" spans="1:9" ht="15" x14ac:dyDescent="0.25">
      <c r="A43" s="7" t="str">
        <f t="shared" si="2"/>
        <v>4353303N</v>
      </c>
      <c r="B43" s="26" t="s">
        <v>101</v>
      </c>
      <c r="C43" s="26" t="s">
        <v>102</v>
      </c>
      <c r="D43" s="27">
        <v>0</v>
      </c>
      <c r="E43" s="35">
        <v>0</v>
      </c>
      <c r="F43" s="27">
        <v>0.15</v>
      </c>
      <c r="G43" s="30">
        <v>3.5986655729265919</v>
      </c>
      <c r="H43" s="30">
        <v>-0.75</v>
      </c>
      <c r="I43" s="33">
        <f t="shared" si="3"/>
        <v>2.9986655729265919</v>
      </c>
    </row>
    <row r="44" spans="1:9" ht="15" x14ac:dyDescent="0.25">
      <c r="A44" s="7" t="str">
        <f t="shared" si="2"/>
        <v>0901304N</v>
      </c>
      <c r="B44" s="26" t="s">
        <v>48</v>
      </c>
      <c r="C44" s="26" t="s">
        <v>49</v>
      </c>
      <c r="D44" s="27">
        <v>0</v>
      </c>
      <c r="E44" s="35">
        <v>0</v>
      </c>
      <c r="F44" s="27">
        <v>1.81</v>
      </c>
      <c r="G44" s="30">
        <v>2.5105542920024675</v>
      </c>
      <c r="H44" s="30">
        <v>-0.37</v>
      </c>
      <c r="I44" s="33">
        <f t="shared" si="3"/>
        <v>3.9505542920024679</v>
      </c>
    </row>
    <row r="45" spans="1:9" ht="15" x14ac:dyDescent="0.25">
      <c r="A45" s="7" t="str">
        <f t="shared" si="2"/>
        <v>3951302N</v>
      </c>
      <c r="B45" s="26" t="s">
        <v>68</v>
      </c>
      <c r="C45" s="26" t="s">
        <v>69</v>
      </c>
      <c r="D45" s="27">
        <v>0</v>
      </c>
      <c r="E45" s="35">
        <v>0</v>
      </c>
      <c r="F45" s="27">
        <v>2.12</v>
      </c>
      <c r="G45" s="30">
        <v>3.039449999999988</v>
      </c>
      <c r="H45" s="30">
        <v>-0.35</v>
      </c>
      <c r="I45" s="33">
        <f t="shared" si="3"/>
        <v>4.8094499999999885</v>
      </c>
    </row>
    <row r="46" spans="1:9" ht="15" x14ac:dyDescent="0.25">
      <c r="A46" s="7" t="str">
        <f t="shared" si="2"/>
        <v>1403304N</v>
      </c>
      <c r="B46" s="26" t="s">
        <v>125</v>
      </c>
      <c r="C46" s="26" t="s">
        <v>126</v>
      </c>
      <c r="D46" s="27">
        <v>0</v>
      </c>
      <c r="E46" s="35">
        <v>-4.37</v>
      </c>
      <c r="F46" s="27">
        <v>0.6</v>
      </c>
      <c r="G46" s="30">
        <v>3.0406499999999994</v>
      </c>
      <c r="H46" s="30">
        <v>-0.48</v>
      </c>
      <c r="I46" s="33">
        <f t="shared" si="3"/>
        <v>-1.2093500000000006</v>
      </c>
    </row>
    <row r="47" spans="1:9" ht="15" x14ac:dyDescent="0.25">
      <c r="A47" s="7" t="str">
        <f t="shared" si="2"/>
        <v>7003415N</v>
      </c>
      <c r="B47" s="26" t="s">
        <v>99</v>
      </c>
      <c r="C47" s="26" t="s">
        <v>100</v>
      </c>
      <c r="D47" s="27">
        <v>0</v>
      </c>
      <c r="E47" s="35">
        <v>0</v>
      </c>
      <c r="F47" s="27">
        <v>4.2949999999986908E-2</v>
      </c>
      <c r="G47" s="30">
        <v>4.2513000000000147</v>
      </c>
      <c r="H47" s="30">
        <v>-0.51</v>
      </c>
      <c r="I47" s="33">
        <f t="shared" si="3"/>
        <v>3.7842500000000019</v>
      </c>
    </row>
    <row r="48" spans="1:9" ht="15" x14ac:dyDescent="0.25">
      <c r="A48" s="7" t="str">
        <f t="shared" si="2"/>
        <v>1474301N</v>
      </c>
      <c r="B48" s="26" t="s">
        <v>44</v>
      </c>
      <c r="C48" s="26" t="s">
        <v>45</v>
      </c>
      <c r="D48" s="27">
        <v>0</v>
      </c>
      <c r="E48" s="35">
        <v>0</v>
      </c>
      <c r="F48" s="27">
        <v>1.74</v>
      </c>
      <c r="G48" s="30">
        <v>2.9737823643251886</v>
      </c>
      <c r="H48" s="30">
        <v>-0.46</v>
      </c>
      <c r="I48" s="33">
        <f t="shared" si="3"/>
        <v>4.2537823643251889</v>
      </c>
    </row>
    <row r="49" spans="1:9" ht="15" x14ac:dyDescent="0.25">
      <c r="A49" s="7" t="str">
        <f t="shared" si="2"/>
        <v>4921303N</v>
      </c>
      <c r="B49" s="26" t="s">
        <v>42</v>
      </c>
      <c r="C49" s="26" t="s">
        <v>43</v>
      </c>
      <c r="D49" s="27">
        <v>0</v>
      </c>
      <c r="E49" s="35">
        <v>-3.5</v>
      </c>
      <c r="F49" s="27">
        <v>2.16</v>
      </c>
      <c r="G49" s="30">
        <v>2.483390895813983</v>
      </c>
      <c r="H49" s="30">
        <v>-0.42</v>
      </c>
      <c r="I49" s="33">
        <f t="shared" si="3"/>
        <v>0.72339089581398319</v>
      </c>
    </row>
    <row r="50" spans="1:9" ht="15" x14ac:dyDescent="0.25">
      <c r="A50" s="7" t="str">
        <f t="shared" si="2"/>
        <v>7001399N</v>
      </c>
      <c r="B50" s="26" t="s">
        <v>93</v>
      </c>
      <c r="C50" s="26" t="s">
        <v>94</v>
      </c>
      <c r="D50" s="27">
        <v>0</v>
      </c>
      <c r="E50" s="35">
        <v>-5.67</v>
      </c>
      <c r="F50" s="27">
        <v>0.35073108100237982</v>
      </c>
      <c r="G50" s="30">
        <v>4.1084689189976302</v>
      </c>
      <c r="H50" s="30">
        <v>-0.5</v>
      </c>
      <c r="I50" s="33">
        <f t="shared" si="3"/>
        <v>-1.7107999999999901</v>
      </c>
    </row>
    <row r="51" spans="1:9" ht="15" x14ac:dyDescent="0.25">
      <c r="A51" s="7" t="str">
        <f t="shared" si="2"/>
        <v>7004323N</v>
      </c>
      <c r="B51" s="26" t="s">
        <v>91</v>
      </c>
      <c r="C51" s="26" t="s">
        <v>92</v>
      </c>
      <c r="D51" s="27">
        <v>0</v>
      </c>
      <c r="E51" s="35">
        <v>0</v>
      </c>
      <c r="F51" s="27">
        <v>9.8549999999987842E-2</v>
      </c>
      <c r="G51" s="30">
        <v>3.6418500000000051</v>
      </c>
      <c r="H51" s="30">
        <v>-0.64</v>
      </c>
      <c r="I51" s="33">
        <f t="shared" si="3"/>
        <v>3.1003999999999929</v>
      </c>
    </row>
    <row r="52" spans="1:9" ht="15" x14ac:dyDescent="0.25">
      <c r="A52" s="7" t="str">
        <f t="shared" si="2"/>
        <v>5921302N</v>
      </c>
      <c r="B52" s="26" t="s">
        <v>95</v>
      </c>
      <c r="C52" s="26" t="s">
        <v>96</v>
      </c>
      <c r="D52" s="27">
        <v>0</v>
      </c>
      <c r="E52" s="35">
        <v>0</v>
      </c>
      <c r="F52" s="27">
        <v>0.13</v>
      </c>
      <c r="G52" s="30">
        <v>3.6042817808678933</v>
      </c>
      <c r="H52" s="30">
        <v>-0.76</v>
      </c>
      <c r="I52" s="33">
        <f t="shared" si="3"/>
        <v>2.9742817808678934</v>
      </c>
    </row>
    <row r="53" spans="1:9" ht="15" x14ac:dyDescent="0.25">
      <c r="A53" s="7" t="str">
        <f t="shared" si="2"/>
        <v>5157317N</v>
      </c>
      <c r="B53" s="26" t="s">
        <v>117</v>
      </c>
      <c r="C53" s="26" t="s">
        <v>118</v>
      </c>
      <c r="D53" s="27">
        <v>0</v>
      </c>
      <c r="E53" s="35">
        <v>0</v>
      </c>
      <c r="F53" s="27">
        <v>0</v>
      </c>
      <c r="G53" s="30">
        <v>3.8261261595075382</v>
      </c>
      <c r="H53" s="30">
        <v>-0.67</v>
      </c>
      <c r="I53" s="33">
        <f t="shared" si="3"/>
        <v>3.1561261595075383</v>
      </c>
    </row>
    <row r="54" spans="1:9" ht="15" x14ac:dyDescent="0.25">
      <c r="A54" s="7" t="str">
        <f t="shared" si="2"/>
        <v>3321301N</v>
      </c>
      <c r="B54" s="26" t="s">
        <v>78</v>
      </c>
      <c r="C54" s="26" t="s">
        <v>79</v>
      </c>
      <c r="D54" s="27">
        <v>0</v>
      </c>
      <c r="E54" s="35">
        <v>-3.65</v>
      </c>
      <c r="F54" s="27">
        <v>0.43</v>
      </c>
      <c r="G54" s="30">
        <v>2.6424422496905038</v>
      </c>
      <c r="H54" s="30">
        <v>-0.57999999999999996</v>
      </c>
      <c r="I54" s="33">
        <f t="shared" si="3"/>
        <v>-1.157557750309496</v>
      </c>
    </row>
    <row r="55" spans="1:9" ht="15" x14ac:dyDescent="0.25">
      <c r="A55" s="7" t="str">
        <f t="shared" si="2"/>
        <v>5154312N</v>
      </c>
      <c r="B55" s="26" t="s">
        <v>127</v>
      </c>
      <c r="C55" s="26" t="s">
        <v>128</v>
      </c>
      <c r="D55" s="27">
        <v>0</v>
      </c>
      <c r="E55" s="35">
        <v>0</v>
      </c>
      <c r="F55" s="27">
        <v>0.01</v>
      </c>
      <c r="G55" s="30">
        <v>3.8491500000000087</v>
      </c>
      <c r="H55" s="30">
        <v>-0.64</v>
      </c>
      <c r="I55" s="33">
        <f t="shared" si="3"/>
        <v>3.2191500000000084</v>
      </c>
    </row>
    <row r="56" spans="1:9" ht="15" x14ac:dyDescent="0.25">
      <c r="A56" s="7" t="str">
        <f t="shared" si="2"/>
        <v>0303307N</v>
      </c>
      <c r="B56" s="26" t="s">
        <v>97</v>
      </c>
      <c r="C56" s="26" t="s">
        <v>98</v>
      </c>
      <c r="D56" s="27">
        <v>0</v>
      </c>
      <c r="E56" s="35">
        <v>0</v>
      </c>
      <c r="F56" s="27">
        <v>0.49</v>
      </c>
      <c r="G56" s="30">
        <v>3.0849008015775325</v>
      </c>
      <c r="H56" s="30">
        <v>-0.64</v>
      </c>
      <c r="I56" s="33">
        <f t="shared" si="3"/>
        <v>2.9349008015775326</v>
      </c>
    </row>
    <row r="57" spans="1:9" ht="15" x14ac:dyDescent="0.25">
      <c r="A57" s="7" t="str">
        <f t="shared" si="2"/>
        <v>7001807N</v>
      </c>
      <c r="B57" s="26" t="s">
        <v>155</v>
      </c>
      <c r="C57" s="26" t="s">
        <v>156</v>
      </c>
      <c r="D57" s="27">
        <v>0</v>
      </c>
      <c r="E57" s="35">
        <v>0</v>
      </c>
      <c r="F57" s="27">
        <v>0.9049196979810612</v>
      </c>
      <c r="G57" s="30">
        <v>3.4708803020189407</v>
      </c>
      <c r="H57" s="30">
        <v>-0.65</v>
      </c>
      <c r="I57" s="33">
        <f t="shared" si="3"/>
        <v>3.7258000000000018</v>
      </c>
    </row>
    <row r="58" spans="1:9" ht="15" x14ac:dyDescent="0.25">
      <c r="A58" s="7" t="str">
        <f t="shared" si="2"/>
        <v>5901308N</v>
      </c>
      <c r="B58" s="26" t="s">
        <v>129</v>
      </c>
      <c r="C58" s="26" t="s">
        <v>130</v>
      </c>
      <c r="D58" s="27">
        <v>0</v>
      </c>
      <c r="E58" s="35">
        <v>0</v>
      </c>
      <c r="F58" s="27">
        <v>0.01</v>
      </c>
      <c r="G58" s="30">
        <v>3.7563000000000102</v>
      </c>
      <c r="H58" s="30">
        <v>-0.72</v>
      </c>
      <c r="I58" s="33">
        <f t="shared" si="3"/>
        <v>3.0463000000000102</v>
      </c>
    </row>
    <row r="59" spans="1:9" ht="15" x14ac:dyDescent="0.25">
      <c r="A59" s="7" t="str">
        <f t="shared" si="2"/>
        <v>2909305N</v>
      </c>
      <c r="B59" s="26" t="s">
        <v>76</v>
      </c>
      <c r="C59" s="26" t="s">
        <v>77</v>
      </c>
      <c r="D59" s="27">
        <v>0</v>
      </c>
      <c r="E59" s="35">
        <v>0</v>
      </c>
      <c r="F59" s="27">
        <v>0.45</v>
      </c>
      <c r="G59" s="30">
        <v>4.01400000000001</v>
      </c>
      <c r="H59" s="30">
        <v>-0.84</v>
      </c>
      <c r="I59" s="33">
        <f t="shared" si="3"/>
        <v>3.6240000000000103</v>
      </c>
    </row>
    <row r="60" spans="1:9" ht="15" x14ac:dyDescent="0.25">
      <c r="A60" s="7" t="str">
        <f t="shared" si="2"/>
        <v>2629303N</v>
      </c>
      <c r="B60" s="26" t="s">
        <v>6</v>
      </c>
      <c r="C60" s="26" t="s">
        <v>7</v>
      </c>
      <c r="D60" s="27">
        <v>0</v>
      </c>
      <c r="E60" s="35">
        <v>0</v>
      </c>
      <c r="F60" s="27">
        <v>3.41</v>
      </c>
      <c r="G60" s="30">
        <v>2.6517423687008943</v>
      </c>
      <c r="H60" s="30">
        <v>-0.66</v>
      </c>
      <c r="I60" s="33">
        <f t="shared" si="3"/>
        <v>5.4017423687008943</v>
      </c>
    </row>
    <row r="61" spans="1:9" ht="15" x14ac:dyDescent="0.25">
      <c r="A61" s="7" t="str">
        <f t="shared" si="2"/>
        <v>2913302N</v>
      </c>
      <c r="B61" t="s">
        <v>163</v>
      </c>
      <c r="C61" t="s">
        <v>164</v>
      </c>
      <c r="D61" s="27">
        <v>0</v>
      </c>
      <c r="E61" s="35">
        <v>0</v>
      </c>
      <c r="F61" s="27">
        <v>8.5999999999875065E-3</v>
      </c>
      <c r="G61" s="30">
        <v>3.8119500000000244</v>
      </c>
      <c r="H61" s="30">
        <v>-0.72</v>
      </c>
      <c r="I61" s="33">
        <f t="shared" si="3"/>
        <v>3.1005500000000117</v>
      </c>
    </row>
    <row r="62" spans="1:9" ht="15" x14ac:dyDescent="0.25">
      <c r="A62" s="7" t="str">
        <f t="shared" si="2"/>
        <v>0155304N</v>
      </c>
      <c r="B62" s="26" t="s">
        <v>4</v>
      </c>
      <c r="C62" s="26" t="s">
        <v>5</v>
      </c>
      <c r="D62" s="27">
        <v>0</v>
      </c>
      <c r="E62" s="35">
        <v>-4.05</v>
      </c>
      <c r="F62" s="27">
        <v>8.0399999999999991</v>
      </c>
      <c r="G62" s="30">
        <v>2.9507021857832001</v>
      </c>
      <c r="H62" s="30">
        <v>-0.61</v>
      </c>
      <c r="I62" s="33">
        <f t="shared" si="3"/>
        <v>6.3307021857831991</v>
      </c>
    </row>
    <row r="63" spans="1:9" ht="15" x14ac:dyDescent="0.25">
      <c r="A63" s="7" t="str">
        <f t="shared" si="2"/>
        <v>7003404N</v>
      </c>
      <c r="B63" s="26" t="s">
        <v>54</v>
      </c>
      <c r="C63" s="26" t="s">
        <v>55</v>
      </c>
      <c r="D63" s="27">
        <v>0</v>
      </c>
      <c r="E63" s="35">
        <v>-5.38</v>
      </c>
      <c r="F63" s="27">
        <v>0.92275635706086312</v>
      </c>
      <c r="G63" s="30">
        <v>3.649893642939162</v>
      </c>
      <c r="H63" s="30">
        <v>-0.81</v>
      </c>
      <c r="I63" s="33">
        <f t="shared" si="3"/>
        <v>-1.6173499999999748</v>
      </c>
    </row>
    <row r="64" spans="1:9" ht="15" x14ac:dyDescent="0.25">
      <c r="A64" s="7" t="str">
        <f t="shared" si="2"/>
        <v>3201310N</v>
      </c>
      <c r="B64" s="26" t="s">
        <v>46</v>
      </c>
      <c r="C64" s="26" t="s">
        <v>47</v>
      </c>
      <c r="D64" s="27">
        <v>0</v>
      </c>
      <c r="E64" s="35">
        <v>-4.1500000000000004</v>
      </c>
      <c r="F64" s="27">
        <v>2.2599999999999998</v>
      </c>
      <c r="G64" s="30">
        <v>2.9819468695719138</v>
      </c>
      <c r="H64" s="30">
        <v>-0.54</v>
      </c>
      <c r="I64" s="33">
        <f t="shared" si="3"/>
        <v>0.55194686957191319</v>
      </c>
    </row>
    <row r="65" spans="1:9" ht="15" x14ac:dyDescent="0.25">
      <c r="A65" s="7" t="str">
        <f t="shared" si="2"/>
        <v>7001392N</v>
      </c>
      <c r="B65" s="26" t="s">
        <v>131</v>
      </c>
      <c r="C65" s="26" t="s">
        <v>132</v>
      </c>
      <c r="D65" s="27">
        <v>0</v>
      </c>
      <c r="E65" s="35">
        <v>0</v>
      </c>
      <c r="F65" s="27">
        <v>0</v>
      </c>
      <c r="G65" s="30">
        <v>3.5830500000000143</v>
      </c>
      <c r="H65" s="30">
        <v>-0.65</v>
      </c>
      <c r="I65" s="33">
        <f t="shared" si="3"/>
        <v>2.9330500000000144</v>
      </c>
    </row>
    <row r="66" spans="1:9" ht="15" x14ac:dyDescent="0.25">
      <c r="A66" s="7" t="str">
        <f t="shared" si="2"/>
        <v>2750308N</v>
      </c>
      <c r="B66" s="26" t="s">
        <v>24</v>
      </c>
      <c r="C66" s="26" t="s">
        <v>25</v>
      </c>
      <c r="D66" s="27">
        <v>0</v>
      </c>
      <c r="E66" s="35">
        <v>0</v>
      </c>
      <c r="F66" s="27">
        <v>2.82</v>
      </c>
      <c r="G66" s="30">
        <v>2.6295875546136358</v>
      </c>
      <c r="H66" s="30">
        <v>-0.42</v>
      </c>
      <c r="I66" s="33">
        <f t="shared" si="3"/>
        <v>5.0295875546136362</v>
      </c>
    </row>
    <row r="67" spans="1:9" ht="15" x14ac:dyDescent="0.25">
      <c r="A67" s="7" t="str">
        <f t="shared" si="2"/>
        <v>1921303N</v>
      </c>
      <c r="B67" s="26" t="s">
        <v>133</v>
      </c>
      <c r="C67" s="26" t="s">
        <v>134</v>
      </c>
      <c r="D67" s="27">
        <v>0</v>
      </c>
      <c r="E67" s="35">
        <v>0</v>
      </c>
      <c r="F67" s="27">
        <v>0.79</v>
      </c>
      <c r="G67" s="30">
        <v>3.2089499999999873</v>
      </c>
      <c r="H67" s="30">
        <v>-0.48</v>
      </c>
      <c r="I67" s="33">
        <f t="shared" si="3"/>
        <v>3.5189499999999874</v>
      </c>
    </row>
    <row r="68" spans="1:9" ht="15" x14ac:dyDescent="0.25">
      <c r="A68" s="7" t="str">
        <f t="shared" si="2"/>
        <v>2701359N</v>
      </c>
      <c r="B68" s="26" t="s">
        <v>20</v>
      </c>
      <c r="C68" s="26" t="s">
        <v>21</v>
      </c>
      <c r="D68" s="27">
        <v>0</v>
      </c>
      <c r="E68" s="35">
        <v>-3.48</v>
      </c>
      <c r="F68" s="27">
        <v>3.19</v>
      </c>
      <c r="G68" s="30">
        <v>2.4433618252633948</v>
      </c>
      <c r="H68" s="30">
        <v>-0.33</v>
      </c>
      <c r="I68" s="33">
        <f t="shared" si="3"/>
        <v>1.8233618252633943</v>
      </c>
    </row>
    <row r="69" spans="1:9" ht="15" x14ac:dyDescent="0.25">
      <c r="A69" s="7" t="str">
        <f t="shared" si="2"/>
        <v>7002347N</v>
      </c>
      <c r="B69" s="26" t="s">
        <v>135</v>
      </c>
      <c r="C69" s="26" t="s">
        <v>136</v>
      </c>
      <c r="D69" s="27">
        <v>0</v>
      </c>
      <c r="E69" s="35">
        <v>0</v>
      </c>
      <c r="F69" s="27">
        <v>0.29684999999999473</v>
      </c>
      <c r="G69" s="30">
        <v>4.4588999999999714</v>
      </c>
      <c r="H69" s="30">
        <v>-0.79</v>
      </c>
      <c r="I69" s="33">
        <f t="shared" si="3"/>
        <v>3.9657499999999661</v>
      </c>
    </row>
    <row r="70" spans="1:9" ht="15" x14ac:dyDescent="0.25">
      <c r="A70" s="7" t="str">
        <f t="shared" si="2"/>
        <v>3301328N</v>
      </c>
      <c r="B70" s="26" t="s">
        <v>89</v>
      </c>
      <c r="C70" s="26" t="s">
        <v>90</v>
      </c>
      <c r="D70" s="27">
        <v>0</v>
      </c>
      <c r="E70" s="35">
        <v>-4.28</v>
      </c>
      <c r="F70" s="27">
        <v>0.45</v>
      </c>
      <c r="G70" s="30">
        <v>3.0360305988883454</v>
      </c>
      <c r="H70" s="30">
        <v>-0.38</v>
      </c>
      <c r="I70" s="33">
        <f t="shared" ref="I70:I101" si="4">G70+F70+E70+D70+H70</f>
        <v>-1.1739694011116546</v>
      </c>
    </row>
    <row r="71" spans="1:9" ht="15" x14ac:dyDescent="0.25">
      <c r="A71" s="7" t="str">
        <f t="shared" si="2"/>
        <v>5149304N</v>
      </c>
      <c r="B71" t="s">
        <v>165</v>
      </c>
      <c r="C71" t="s">
        <v>166</v>
      </c>
      <c r="D71" s="27">
        <v>0</v>
      </c>
      <c r="E71" s="35">
        <v>0</v>
      </c>
      <c r="F71" s="27">
        <v>0.02</v>
      </c>
      <c r="G71" s="30">
        <v>3.9028308317592177</v>
      </c>
      <c r="H71" s="30">
        <v>-0.54</v>
      </c>
      <c r="I71" s="33">
        <f t="shared" si="4"/>
        <v>3.3828308317592177</v>
      </c>
    </row>
    <row r="72" spans="1:9" ht="15" x14ac:dyDescent="0.25">
      <c r="A72" s="7" t="str">
        <f t="shared" si="2"/>
        <v>5960303N</v>
      </c>
      <c r="B72" s="26" t="s">
        <v>113</v>
      </c>
      <c r="C72" s="26" t="s">
        <v>114</v>
      </c>
      <c r="D72" s="27">
        <v>0</v>
      </c>
      <c r="E72" s="35">
        <v>0</v>
      </c>
      <c r="F72" s="27">
        <v>0.05</v>
      </c>
      <c r="G72" s="30">
        <v>3.5239405124561927</v>
      </c>
      <c r="H72" s="30">
        <v>-0.6</v>
      </c>
      <c r="I72" s="33">
        <f t="shared" si="4"/>
        <v>2.9739405124561924</v>
      </c>
    </row>
    <row r="73" spans="1:9" ht="15" x14ac:dyDescent="0.25">
      <c r="A73" s="7" t="str">
        <f t="shared" si="2"/>
        <v>7003367N</v>
      </c>
      <c r="B73" s="26" t="s">
        <v>85</v>
      </c>
      <c r="C73" s="26" t="s">
        <v>86</v>
      </c>
      <c r="D73" s="27">
        <v>0</v>
      </c>
      <c r="E73" s="35">
        <v>0</v>
      </c>
      <c r="F73" s="27">
        <v>0.8411149717998796</v>
      </c>
      <c r="G73" s="30">
        <v>3.5739350282001112</v>
      </c>
      <c r="H73" s="30">
        <v>-0.54</v>
      </c>
      <c r="I73" s="33">
        <f t="shared" si="4"/>
        <v>3.875049999999991</v>
      </c>
    </row>
    <row r="74" spans="1:9" ht="15" x14ac:dyDescent="0.25">
      <c r="A74" s="7" t="str">
        <f t="shared" si="2"/>
        <v>3226301N</v>
      </c>
      <c r="B74" s="26" t="s">
        <v>36</v>
      </c>
      <c r="C74" s="26" t="s">
        <v>37</v>
      </c>
      <c r="D74" s="27">
        <v>0</v>
      </c>
      <c r="E74" s="35">
        <v>0</v>
      </c>
      <c r="F74" s="27">
        <v>2.08</v>
      </c>
      <c r="G74" s="30">
        <v>2.1712093929607477</v>
      </c>
      <c r="H74" s="30">
        <v>-0.32</v>
      </c>
      <c r="I74" s="33">
        <f t="shared" si="4"/>
        <v>3.9312093929607479</v>
      </c>
    </row>
    <row r="75" spans="1:9" ht="15" x14ac:dyDescent="0.25">
      <c r="A75" s="7" t="str">
        <f t="shared" si="2"/>
        <v>7000350N</v>
      </c>
      <c r="B75" s="26" t="s">
        <v>109</v>
      </c>
      <c r="C75" s="26" t="s">
        <v>110</v>
      </c>
      <c r="D75" s="27">
        <v>0</v>
      </c>
      <c r="E75" s="35">
        <v>0</v>
      </c>
      <c r="F75" s="27">
        <v>7.78804193136034E-2</v>
      </c>
      <c r="G75" s="30">
        <v>3.5764195806864052</v>
      </c>
      <c r="H75" s="30">
        <v>-0.61</v>
      </c>
      <c r="I75" s="33">
        <f t="shared" si="4"/>
        <v>3.0443000000000087</v>
      </c>
    </row>
    <row r="76" spans="1:9" ht="15" x14ac:dyDescent="0.25">
      <c r="A76" s="7" t="str">
        <f t="shared" si="2"/>
        <v>0228305N</v>
      </c>
      <c r="B76" s="26" t="s">
        <v>72</v>
      </c>
      <c r="C76" s="26" t="s">
        <v>73</v>
      </c>
      <c r="D76" s="27">
        <v>0</v>
      </c>
      <c r="E76" s="35">
        <v>0</v>
      </c>
      <c r="F76" s="27">
        <v>1.21</v>
      </c>
      <c r="G76" s="30">
        <v>2.8918500000000051</v>
      </c>
      <c r="H76" s="30">
        <v>-0.55000000000000004</v>
      </c>
      <c r="I76" s="33">
        <f t="shared" si="4"/>
        <v>3.5518500000000053</v>
      </c>
    </row>
    <row r="77" spans="1:9" ht="15" x14ac:dyDescent="0.25">
      <c r="A77" s="7" t="str">
        <f t="shared" si="2"/>
        <v>2750303N</v>
      </c>
      <c r="B77" s="26" t="s">
        <v>10</v>
      </c>
      <c r="C77" s="26" t="s">
        <v>11</v>
      </c>
      <c r="D77" s="27">
        <v>0</v>
      </c>
      <c r="E77" s="35">
        <v>0</v>
      </c>
      <c r="F77" s="27">
        <v>4.46</v>
      </c>
      <c r="G77" s="30">
        <v>3.0502523778083912</v>
      </c>
      <c r="H77" s="30">
        <v>-0.6</v>
      </c>
      <c r="I77" s="33">
        <f t="shared" si="4"/>
        <v>6.9102523778083915</v>
      </c>
    </row>
  </sheetData>
  <sortState xmlns:xlrd2="http://schemas.microsoft.com/office/spreadsheetml/2017/richdata2" ref="A6:L77">
    <sortCondition ref="C6:C77"/>
  </sortState>
  <mergeCells count="3">
    <mergeCell ref="B1:I1"/>
    <mergeCell ref="B2:I2"/>
    <mergeCell ref="B3:I3"/>
  </mergeCells>
  <pageMargins left="0.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
  <sheetViews>
    <sheetView view="pageBreakPreview" zoomScale="90" zoomScaleNormal="100" zoomScaleSheetLayoutView="90" workbookViewId="0">
      <pane xSplit="3" ySplit="4" topLeftCell="D5" activePane="bottomRight" state="frozen"/>
      <selection pane="topRight" activeCell="D1" sqref="D1"/>
      <selection pane="bottomLeft" activeCell="A6" sqref="A6"/>
      <selection pane="bottomRight" activeCell="B102" sqref="B102"/>
    </sheetView>
  </sheetViews>
  <sheetFormatPr defaultRowHeight="12.75" x14ac:dyDescent="0.2"/>
  <cols>
    <col min="1" max="1" width="13.42578125" style="21" bestFit="1" customWidth="1"/>
    <col min="2" max="2" width="14" style="24" customWidth="1"/>
    <col min="3" max="3" width="70" style="21" bestFit="1" customWidth="1"/>
    <col min="4" max="4" width="14.85546875" style="22" customWidth="1"/>
    <col min="5" max="5" width="14.42578125" style="25" customWidth="1"/>
    <col min="6" max="7" width="14.5703125" style="20" customWidth="1"/>
    <col min="8" max="8" width="14.85546875" style="20" customWidth="1"/>
    <col min="9" max="9" width="9.5703125" style="21" bestFit="1" customWidth="1"/>
    <col min="10" max="16384" width="9.140625" style="21"/>
  </cols>
  <sheetData>
    <row r="1" spans="1:8" s="8" customFormat="1" ht="15" x14ac:dyDescent="0.2">
      <c r="A1" s="36" t="s">
        <v>138</v>
      </c>
      <c r="B1" s="37"/>
      <c r="C1" s="37"/>
      <c r="D1" s="37"/>
      <c r="E1" s="37"/>
      <c r="F1" s="37"/>
      <c r="G1" s="37"/>
      <c r="H1" s="37"/>
    </row>
    <row r="2" spans="1:8" s="8" customFormat="1" ht="15" x14ac:dyDescent="0.2">
      <c r="A2" s="36" t="s">
        <v>153</v>
      </c>
      <c r="B2" s="37"/>
      <c r="C2" s="37"/>
      <c r="D2" s="37"/>
      <c r="E2" s="37"/>
      <c r="F2" s="37"/>
      <c r="G2" s="37"/>
      <c r="H2" s="37"/>
    </row>
    <row r="3" spans="1:8" s="8" customFormat="1" ht="16.5" thickBot="1" x14ac:dyDescent="0.3">
      <c r="A3" s="38" t="s">
        <v>170</v>
      </c>
      <c r="B3" s="39"/>
      <c r="C3" s="39"/>
      <c r="D3" s="39"/>
      <c r="E3" s="39"/>
      <c r="F3" s="39"/>
      <c r="G3" s="39"/>
      <c r="H3" s="39"/>
    </row>
    <row r="4" spans="1:8" s="17" customFormat="1" ht="51.75" thickBot="1" x14ac:dyDescent="0.25">
      <c r="A4" s="1" t="s">
        <v>139</v>
      </c>
      <c r="B4" s="1" t="s">
        <v>140</v>
      </c>
      <c r="C4" s="1" t="s">
        <v>141</v>
      </c>
      <c r="D4" s="1" t="s">
        <v>172</v>
      </c>
      <c r="E4" s="2" t="s">
        <v>157</v>
      </c>
      <c r="F4" s="13" t="s">
        <v>151</v>
      </c>
      <c r="G4" s="3" t="s">
        <v>162</v>
      </c>
      <c r="H4" s="14" t="s">
        <v>150</v>
      </c>
    </row>
    <row r="5" spans="1:8" ht="14.25" x14ac:dyDescent="0.2">
      <c r="A5" s="18" t="s">
        <v>143</v>
      </c>
      <c r="B5" s="28" t="s">
        <v>142</v>
      </c>
      <c r="C5" s="19" t="s">
        <v>31</v>
      </c>
      <c r="D5" s="29">
        <v>0.85</v>
      </c>
      <c r="E5" s="29">
        <v>0</v>
      </c>
      <c r="F5" s="30">
        <v>6.7463999999999942</v>
      </c>
      <c r="G5" s="30">
        <v>-3.11</v>
      </c>
      <c r="H5" s="31">
        <f t="shared" ref="H5:H11" si="0">G5+F5+E5+D5</f>
        <v>4.4863999999999944</v>
      </c>
    </row>
    <row r="6" spans="1:8" ht="14.25" x14ac:dyDescent="0.2">
      <c r="A6" s="18" t="s">
        <v>144</v>
      </c>
      <c r="B6" s="28" t="s">
        <v>142</v>
      </c>
      <c r="C6" s="19" t="s">
        <v>19</v>
      </c>
      <c r="D6" s="29">
        <v>1.23</v>
      </c>
      <c r="E6" s="29">
        <v>0</v>
      </c>
      <c r="F6" s="30">
        <v>9.9829499999999598</v>
      </c>
      <c r="G6" s="30">
        <v>-4.18</v>
      </c>
      <c r="H6" s="31">
        <f t="shared" si="0"/>
        <v>7.0329499999999605</v>
      </c>
    </row>
    <row r="7" spans="1:8" ht="14.25" x14ac:dyDescent="0.2">
      <c r="A7" s="18" t="s">
        <v>145</v>
      </c>
      <c r="B7" s="28" t="s">
        <v>142</v>
      </c>
      <c r="C7" s="19" t="s">
        <v>84</v>
      </c>
      <c r="D7" s="29">
        <v>0</v>
      </c>
      <c r="E7" s="29">
        <v>0</v>
      </c>
      <c r="F7" s="30">
        <v>8.5135500000000093</v>
      </c>
      <c r="G7" s="30">
        <v>-4.08</v>
      </c>
      <c r="H7" s="31">
        <f t="shared" si="0"/>
        <v>4.4335500000000092</v>
      </c>
    </row>
    <row r="8" spans="1:8" ht="14.25" x14ac:dyDescent="0.2">
      <c r="A8" s="18" t="s">
        <v>146</v>
      </c>
      <c r="B8" s="28" t="s">
        <v>142</v>
      </c>
      <c r="C8" s="19" t="s">
        <v>35</v>
      </c>
      <c r="D8" s="29">
        <v>1.23</v>
      </c>
      <c r="E8" s="29">
        <v>0</v>
      </c>
      <c r="F8" s="30">
        <v>8.5300499999999602</v>
      </c>
      <c r="G8" s="30">
        <v>-2.63</v>
      </c>
      <c r="H8" s="31">
        <f t="shared" si="0"/>
        <v>7.1300499999999598</v>
      </c>
    </row>
    <row r="9" spans="1:8" ht="14.25" x14ac:dyDescent="0.2">
      <c r="A9" s="18" t="s">
        <v>147</v>
      </c>
      <c r="B9" s="28" t="s">
        <v>142</v>
      </c>
      <c r="C9" s="19" t="s">
        <v>124</v>
      </c>
      <c r="D9" s="29">
        <v>0</v>
      </c>
      <c r="E9" s="29">
        <v>0</v>
      </c>
      <c r="F9" s="30">
        <v>8.9469000000000278</v>
      </c>
      <c r="G9" s="30">
        <v>-0.71</v>
      </c>
      <c r="H9" s="31">
        <f t="shared" si="0"/>
        <v>8.236900000000027</v>
      </c>
    </row>
    <row r="10" spans="1:8" ht="14.25" x14ac:dyDescent="0.2">
      <c r="A10" s="18" t="s">
        <v>148</v>
      </c>
      <c r="B10" s="28" t="s">
        <v>142</v>
      </c>
      <c r="C10" s="19" t="s">
        <v>92</v>
      </c>
      <c r="D10" s="29">
        <v>0.1</v>
      </c>
      <c r="E10" s="29">
        <v>0</v>
      </c>
      <c r="F10" s="30">
        <v>7.4282999999999788</v>
      </c>
      <c r="G10" s="30">
        <v>-2.31</v>
      </c>
      <c r="H10" s="31">
        <f t="shared" si="0"/>
        <v>5.218299999999978</v>
      </c>
    </row>
    <row r="11" spans="1:8" ht="14.25" x14ac:dyDescent="0.2">
      <c r="A11" s="18" t="s">
        <v>149</v>
      </c>
      <c r="B11" s="28" t="s">
        <v>142</v>
      </c>
      <c r="C11" s="19" t="s">
        <v>110</v>
      </c>
      <c r="D11" s="29">
        <v>0</v>
      </c>
      <c r="E11" s="29">
        <v>0</v>
      </c>
      <c r="F11" s="30">
        <v>7.3360500000000002</v>
      </c>
      <c r="G11" s="30">
        <v>-1.69</v>
      </c>
      <c r="H11" s="31">
        <f t="shared" si="0"/>
        <v>5.6460500000000007</v>
      </c>
    </row>
  </sheetData>
  <sortState xmlns:xlrd2="http://schemas.microsoft.com/office/spreadsheetml/2017/richdata2" ref="A5:H11">
    <sortCondition ref="C5:C11"/>
  </sortState>
  <mergeCells count="3">
    <mergeCell ref="A2:H2"/>
    <mergeCell ref="A1:H1"/>
    <mergeCell ref="A3:H3"/>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1"/>
  <sheetViews>
    <sheetView view="pageBreakPreview" zoomScale="90" zoomScaleNormal="100" zoomScaleSheetLayoutView="90" workbookViewId="0">
      <pane xSplit="3" ySplit="4" topLeftCell="D5" activePane="bottomRight" state="frozen"/>
      <selection pane="topRight" activeCell="D1" sqref="D1"/>
      <selection pane="bottomLeft" activeCell="A6" sqref="A6"/>
      <selection pane="bottomRight" activeCell="C21" sqref="C21"/>
    </sheetView>
  </sheetViews>
  <sheetFormatPr defaultRowHeight="12.75" x14ac:dyDescent="0.2"/>
  <cols>
    <col min="1" max="1" width="12.42578125" style="21" bestFit="1" customWidth="1"/>
    <col min="2" max="2" width="14" style="24" customWidth="1"/>
    <col min="3" max="3" width="70" style="21" bestFit="1" customWidth="1"/>
    <col min="4" max="4" width="10.7109375" style="22" customWidth="1"/>
    <col min="5" max="5" width="14.42578125" style="25" customWidth="1"/>
    <col min="6" max="8" width="14.5703125" style="20" customWidth="1"/>
    <col min="9" max="9" width="14.85546875" style="20" customWidth="1"/>
    <col min="10" max="12" width="9.140625" style="21"/>
    <col min="13" max="13" width="9.5703125" style="21" bestFit="1" customWidth="1"/>
    <col min="14" max="16384" width="9.140625" style="21"/>
  </cols>
  <sheetData>
    <row r="1" spans="1:10" s="8" customFormat="1" ht="15" x14ac:dyDescent="0.2">
      <c r="A1" s="36" t="s">
        <v>138</v>
      </c>
      <c r="B1" s="37"/>
      <c r="C1" s="37"/>
      <c r="D1" s="37"/>
      <c r="E1" s="37"/>
      <c r="F1" s="37"/>
      <c r="G1" s="37"/>
      <c r="H1" s="37"/>
      <c r="I1" s="37"/>
    </row>
    <row r="2" spans="1:10" s="8" customFormat="1" ht="15" x14ac:dyDescent="0.2">
      <c r="A2" s="36" t="s">
        <v>153</v>
      </c>
      <c r="B2" s="37"/>
      <c r="C2" s="37"/>
      <c r="D2" s="37"/>
      <c r="E2" s="37"/>
      <c r="F2" s="37"/>
      <c r="G2" s="37"/>
      <c r="H2" s="37"/>
      <c r="I2" s="37"/>
    </row>
    <row r="3" spans="1:10" s="8" customFormat="1" ht="16.5" thickBot="1" x14ac:dyDescent="0.3">
      <c r="A3" s="38" t="s">
        <v>170</v>
      </c>
      <c r="B3" s="39"/>
      <c r="C3" s="39"/>
      <c r="D3" s="39"/>
      <c r="E3" s="39"/>
      <c r="F3" s="39"/>
      <c r="G3" s="39"/>
      <c r="H3" s="39"/>
      <c r="I3" s="39"/>
    </row>
    <row r="4" spans="1:10" s="17" customFormat="1" ht="51.75" thickBot="1" x14ac:dyDescent="0.25">
      <c r="A4" s="1" t="s">
        <v>139</v>
      </c>
      <c r="B4" s="1" t="s">
        <v>140</v>
      </c>
      <c r="C4" s="1" t="s">
        <v>141</v>
      </c>
      <c r="D4" s="1" t="s">
        <v>160</v>
      </c>
      <c r="E4" s="2" t="s">
        <v>157</v>
      </c>
      <c r="F4" s="13" t="s">
        <v>151</v>
      </c>
      <c r="G4" s="3" t="s">
        <v>161</v>
      </c>
      <c r="H4" s="3" t="s">
        <v>162</v>
      </c>
      <c r="I4" s="14" t="s">
        <v>150</v>
      </c>
    </row>
    <row r="5" spans="1:10" ht="14.25" x14ac:dyDescent="0.2">
      <c r="A5" s="18" t="s">
        <v>143</v>
      </c>
      <c r="B5" s="28" t="s">
        <v>142</v>
      </c>
      <c r="C5" s="19" t="s">
        <v>31</v>
      </c>
      <c r="D5" s="29">
        <v>0.85</v>
      </c>
      <c r="E5" s="29">
        <v>0</v>
      </c>
      <c r="F5" s="30">
        <v>6.6630000000000109</v>
      </c>
      <c r="G5" s="30">
        <v>62.24</v>
      </c>
      <c r="H5" s="30">
        <f t="shared" ref="H5:H10" si="0">ROUND(G5*-0.05,2)</f>
        <v>-3.11</v>
      </c>
      <c r="I5" s="32">
        <f t="shared" ref="I5:I10" si="1">H5+F5+E5+D5</f>
        <v>4.4030000000000111</v>
      </c>
      <c r="J5" s="23">
        <f t="shared" ref="J5:J10" si="2">ROUND(I5,2)</f>
        <v>4.4000000000000004</v>
      </c>
    </row>
    <row r="6" spans="1:10" ht="14.25" x14ac:dyDescent="0.2">
      <c r="A6" s="18" t="s">
        <v>144</v>
      </c>
      <c r="B6" s="28" t="s">
        <v>142</v>
      </c>
      <c r="C6" s="19" t="s">
        <v>19</v>
      </c>
      <c r="D6" s="29">
        <v>1.23</v>
      </c>
      <c r="E6" s="29">
        <v>0</v>
      </c>
      <c r="F6" s="30">
        <v>9.8900999999999613</v>
      </c>
      <c r="G6" s="30">
        <v>83.69</v>
      </c>
      <c r="H6" s="30">
        <f t="shared" si="0"/>
        <v>-4.18</v>
      </c>
      <c r="I6" s="32">
        <f t="shared" si="1"/>
        <v>6.940099999999962</v>
      </c>
      <c r="J6" s="23">
        <f t="shared" si="2"/>
        <v>6.94</v>
      </c>
    </row>
    <row r="7" spans="1:10" ht="14.25" x14ac:dyDescent="0.2">
      <c r="A7" s="18" t="s">
        <v>145</v>
      </c>
      <c r="B7" s="28" t="s">
        <v>142</v>
      </c>
      <c r="C7" s="19" t="s">
        <v>84</v>
      </c>
      <c r="D7" s="29">
        <v>0</v>
      </c>
      <c r="E7" s="29">
        <v>0</v>
      </c>
      <c r="F7" s="30">
        <v>8.4095999999999549</v>
      </c>
      <c r="G7" s="30">
        <v>81.67</v>
      </c>
      <c r="H7" s="30">
        <f t="shared" si="0"/>
        <v>-4.08</v>
      </c>
      <c r="I7" s="32">
        <f t="shared" si="1"/>
        <v>4.3295999999999548</v>
      </c>
      <c r="J7" s="23">
        <f t="shared" si="2"/>
        <v>4.33</v>
      </c>
    </row>
    <row r="8" spans="1:10" ht="14.25" x14ac:dyDescent="0.2">
      <c r="A8" s="18" t="s">
        <v>146</v>
      </c>
      <c r="B8" s="28" t="s">
        <v>142</v>
      </c>
      <c r="C8" s="19" t="s">
        <v>35</v>
      </c>
      <c r="D8" s="29">
        <v>1.23</v>
      </c>
      <c r="E8" s="29">
        <v>0</v>
      </c>
      <c r="F8" s="30">
        <v>8.5300499999999602</v>
      </c>
      <c r="G8" s="30">
        <v>52.5</v>
      </c>
      <c r="H8" s="30">
        <f t="shared" si="0"/>
        <v>-2.63</v>
      </c>
      <c r="I8" s="32">
        <f t="shared" si="1"/>
        <v>7.1300499999999598</v>
      </c>
      <c r="J8" s="23">
        <f t="shared" si="2"/>
        <v>7.13</v>
      </c>
    </row>
    <row r="9" spans="1:10" ht="14.25" x14ac:dyDescent="0.2">
      <c r="A9" s="18" t="s">
        <v>147</v>
      </c>
      <c r="B9" s="28" t="s">
        <v>142</v>
      </c>
      <c r="C9" s="19" t="s">
        <v>124</v>
      </c>
      <c r="D9" s="29">
        <v>0</v>
      </c>
      <c r="E9" s="29">
        <v>0</v>
      </c>
      <c r="F9" s="30">
        <v>8.8596000000000004</v>
      </c>
      <c r="G9" s="30">
        <v>14.27</v>
      </c>
      <c r="H9" s="30">
        <f t="shared" si="0"/>
        <v>-0.71</v>
      </c>
      <c r="I9" s="32">
        <f t="shared" si="1"/>
        <v>8.1495999999999995</v>
      </c>
      <c r="J9" s="23">
        <f t="shared" si="2"/>
        <v>8.15</v>
      </c>
    </row>
    <row r="10" spans="1:10" ht="14.25" x14ac:dyDescent="0.2">
      <c r="A10" s="18" t="s">
        <v>148</v>
      </c>
      <c r="B10" s="28" t="s">
        <v>142</v>
      </c>
      <c r="C10" s="19" t="s">
        <v>92</v>
      </c>
      <c r="D10" s="29">
        <v>0.1</v>
      </c>
      <c r="E10" s="29">
        <v>0</v>
      </c>
      <c r="F10" s="30">
        <v>7.3516500000000065</v>
      </c>
      <c r="G10" s="30">
        <v>46.13</v>
      </c>
      <c r="H10" s="30">
        <f t="shared" si="0"/>
        <v>-2.31</v>
      </c>
      <c r="I10" s="32">
        <f t="shared" si="1"/>
        <v>5.1416500000000056</v>
      </c>
      <c r="J10" s="23">
        <f t="shared" si="2"/>
        <v>5.14</v>
      </c>
    </row>
    <row r="11" spans="1:10" ht="14.25" x14ac:dyDescent="0.2">
      <c r="A11" s="18" t="s">
        <v>149</v>
      </c>
      <c r="B11" s="28" t="s">
        <v>142</v>
      </c>
      <c r="C11" s="19" t="s">
        <v>110</v>
      </c>
      <c r="D11" s="29">
        <v>0</v>
      </c>
      <c r="E11" s="29">
        <v>0</v>
      </c>
      <c r="F11" s="30">
        <v>7.259399999999971</v>
      </c>
      <c r="G11" s="30">
        <v>33.700000000000003</v>
      </c>
      <c r="H11" s="30">
        <f t="shared" ref="H11" si="3">ROUND(G11*-0.05,2)</f>
        <v>-1.69</v>
      </c>
      <c r="I11" s="32">
        <f t="shared" ref="I11" si="4">H11+F11+E11+D11</f>
        <v>5.5693999999999715</v>
      </c>
      <c r="J11" s="23">
        <f t="shared" ref="J11" si="5">ROUND(I11,2)</f>
        <v>5.57</v>
      </c>
    </row>
  </sheetData>
  <mergeCells count="3">
    <mergeCell ref="A1:I1"/>
    <mergeCell ref="A2:I2"/>
    <mergeCell ref="A3:I3"/>
  </mergeCells>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dcterms:created xsi:type="dcterms:W3CDTF">2018-09-27T16:38:13Z</dcterms:created>
  <dcterms:modified xsi:type="dcterms:W3CDTF">2021-03-24T15:51:24Z</dcterms:modified>
</cp:coreProperties>
</file>