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15"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7">'Section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<sst xmlns="http://schemas.openxmlformats.org/spreadsheetml/2006/main" count="548" uniqueCount="339">
  <si>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</si>
  <si>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</si>
  <si>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</si>
  <si>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</si>
  <si>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</si>
  <si>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</si>
  <si>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</si>
  <si>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</si>
  <si>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</si>
  <si>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</si>
  <si>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</si>
  <si>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</si>
  <si>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</si>
  <si>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</si>
  <si>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</si>
  <si>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</si>
  <si>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</si>
  <si>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</si>
  <si>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</si>
  <si>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</si>
  <si>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</si>
  <si>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</si>
  <si>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</si>
  <si>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</si>
  <si>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</si>
  <si>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</si>
  <si>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</si>
  <si>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</si>
  <si>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</si>
  <si>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</si>
  <si>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</si>
  <si>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</si>
  <si>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</si>
  <si>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</si>
  <si>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</si>
  <si>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</si>
  <si>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</si>
  <si>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</si>
  <si>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</si>
  <si>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</si>
  <si>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</si>
  <si>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</si>
  <si>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</si>
  <si>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</si>
  <si>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</si>
  <si>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</si>
  <si>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</si>
  <si>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</si>
  <si>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</si>
  <si>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</si>
  <si>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</si>
  <si>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</si>
  <si>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</si>
  <si>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</si>
  <si>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</si>
  <si>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</si>
  <si>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</si>
  <si>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</si>
  <si>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</si>
  <si>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</si>
  <si>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</si>
  <si>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</si>
  <si>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</si>
  <si>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</si>
  <si>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</si>
  <si>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</si>
  <si>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</si>
  <si>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</si>
  <si>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</si>
  <si>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</si>
  <si>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</si>
  <si>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</si>
  <si>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</si>
  <si>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</si>
  <si>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</si>
  <si>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</si>
  <si>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</si>
  <si>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</si>
  <si>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</si>
  <si>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</si>
  <si>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</si>
  <si>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</si>
  <si>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</si>
  <si>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</si>
  <si>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</si>
  <si>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</si>
  <si>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</si>
  <si>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</si>
  <si>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</si>
  <si>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</si>
  <si>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</si>
  <si>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</si>
  <si>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</si>
  <si>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</si>
  <si>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</si>
  <si>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</si>
  <si>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</si>
  <si>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</si>
  <si>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</si>
  <si>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</si>
  <si>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</si>
  <si>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</si>
  <si>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</si>
  <si>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</si>
  <si>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</si>
  <si>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</si>
  <si>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</si>
  <si>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</si>
  <si>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</si>
  <si>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</si>
  <si>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</si>
  <si>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</si>
  <si>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</si>
  <si>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</si>
  <si>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</si>
  <si>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</si>
  <si>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</si>
  <si>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</si>
  <si>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</si>
  <si>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</si>
  <si>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</si>
  <si>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</si>
  <si>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</si>
  <si>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</si>
  <si>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</si>
  <si>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</si>
  <si>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</si>
  <si>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</si>
  <si>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</si>
  <si>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</si>
  <si>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</si>
  <si>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</si>
  <si>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</si>
  <si>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</si>
  <si>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</si>
  <si>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</si>
  <si>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</si>
  <si>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</si>
  <si>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</si>
  <si>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</si>
  <si>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</si>
  <si>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</si>
  <si>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</si>
  <si>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</si>
  <si>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</si>
  <si>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</si>
  <si>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</si>
  <si>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</si>
  <si>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</si>
  <si>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</si>
  <si>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</si>
  <si>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</si>
  <si>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</si>
  <si>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</si>
  <si>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</si>
  <si>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</si>
  <si>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</si>
  <si>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</si>
  <si>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</si>
  <si>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</si>
  <si>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</si>
  <si>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</si>
  <si>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</si>
  <si>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</si>
  <si>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</si>
  <si>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</si>
  <si>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</si>
  <si>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</si>
  <si>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</si>
  <si>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</si>
  <si>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</si>
  <si>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</si>
  <si>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</si>
  <si>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</si>
  <si>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</si>
  <si>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</si>
  <si>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</si>
  <si>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</si>
  <si>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</si>
  <si>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</si>
  <si>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</si>
  <si>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</si>
  <si>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</si>
  <si>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</si>
  <si>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</si>
  <si>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</si>
  <si>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</si>
  <si>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</si>
  <si>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</si>
  <si>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</si>
  <si>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</si>
  <si>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</si>
  <si>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</si>
  <si>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</si>
  <si>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</si>
  <si>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</si>
  <si>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</si>
  <si>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</si>
  <si>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</si>
  <si>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</si>
  <si>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</si>
  <si>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</si>
  <si>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</si>
  <si>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</si>
  <si>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</si>
  <si>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</si>
  <si>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</si>
  <si>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</si>
  <si>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</si>
  <si>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</si>
  <si>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</si>
  <si>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</si>
  <si>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</si>
  <si>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</si>
  <si>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</si>
  <si>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</si>
  <si>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</si>
  <si>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</si>
  <si>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</si>
  <si>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</si>
  <si>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</si>
  <si>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</si>
  <si>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</si>
  <si>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</si>
  <si>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</si>
  <si>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</si>
  <si>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</si>
  <si>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</si>
  <si>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</si>
  <si>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</si>
  <si>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</si>
  <si>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</si>
  <si>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</si>
  <si>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</si>
  <si>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</si>
  <si>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</si>
  <si>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</si>
  <si>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</si>
  <si>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</si>
  <si>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</si>
  <si>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</si>
  <si>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</si>
  <si>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</si>
  <si>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</si>
  <si>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</si>
  <si>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</si>
  <si>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</si>
  <si>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</si>
  <si>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</si>
  <si>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</si>
  <si>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</si>
  <si>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</si>
  <si>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</si>
  <si>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</si>
  <si>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</si>
  <si>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</si>
  <si>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</si>
  <si>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</si>
  <si>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</si>
  <si>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</si>
  <si>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</si>
  <si>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</si>
  <si>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</si>
  <si>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</si>
  <si>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</si>
  <si>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</si>
  <si>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</si>
  <si>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</si>
  <si>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</si>
  <si>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</si>
  <si>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</si>
  <si>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</si>
  <si>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</si>
  <si>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</si>
  <si>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</si>
  <si>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</si>
  <si>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</si>
  <si>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</si>
  <si>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</si>
  <si>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</si>
  <si>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</si>
  <si>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</si>
  <si>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</si>
  <si>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</si>
  <si>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</si>
  <si>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</si>
  <si>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</si>
  <si>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</si>
  <si>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</si>
  <si>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</si>
  <si>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</si>
  <si>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</si>
  <si>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</si>
  <si>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</si>
  <si>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</si>
  <si>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</si>
  <si>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</si>
  <si>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</si>
  <si>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</si>
  <si>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</si>
  <si>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</si>
  <si>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</si>
  <si>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</si>
  <si>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</si>
  <si>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</si>
  <si>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</si>
  <si>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</si>
  <si>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</si>
  <si>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</si>
  <si>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</si>
  <si>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</si>
  <si>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</si>
  <si>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</si>
  <si>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</si>
  <si>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</si>
  <si>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</si>
  <si>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</si>
  <si>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</si>
  <si>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</si>
  <si>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</si>
  <si>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</si>
  <si>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</si>
  <si>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</si>
  <si>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</si>
  <si>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</si>
  <si>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</si>
  <si>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</si>
  <si>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</si>
  <si>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t>PUB_IP_MA_HMO_Acute_Col 13</t>
  </si>
  <si>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</si>
  <si>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t>PUB_IP_MA_HMO_Acute_Col 7 (plus any applicable non-comparable add-ons from Cols 8 - 11)</t>
  </si>
  <si>
    <t>PUB_IP_MA_HMO_Acute_Col 12</t>
  </si>
  <si>
    <t>PUB_IP_MA_HMO_EU_Applicable EU Rate (col 1, 9, 10, 13, or 15)</t>
  </si>
  <si>
    <t xml:space="preserve">PUB_IP_MA_HMO_EU_Applicable EU ALC Rate Code (col 3, 12, 14 or 17)            </t>
  </si>
  <si>
    <t>PUB_IP_MA_HMO_EU (Col 4)</t>
  </si>
  <si>
    <t>PUB_IP_MA_HMO_EU (Col 4a)</t>
  </si>
  <si>
    <t>PUB_IP_MA_HMO_EU (Col 5) x number of days</t>
  </si>
  <si>
    <t xml:space="preserve">PUB_IP_MA_HMO_EU (Col 7) x number of treatments        </t>
  </si>
  <si>
    <t>PUB_IP_MA_HMO_EU (Col 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</si>
</sst>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4">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style="thin"/>
      <right/>
      <top style="thin"/>
      <bottom style="thin"/>
    </border>
    <border>
      <left style="thin"/>
      <right/>
      <top>
        <color indexed="63"/>
      </top>
      <bottom/>
    </border>
    <border>
      <left/>
      <right/>
      <top style="thin"/>
      <bottom style="thin"/>
    </border>
    <border>
      <left/>
      <right style="thin"/>
      <top style="thin"/>
      <bottom style="thin"/>
    </border>
    <border>
      <left/>
      <right style="thin"/>
      <top/>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3">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3"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4"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5"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6"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7" fillId="0" borderId="23" xfId="0" applyFont="1" applyBorder="1" applyAlignment="1">
      <alignment/>
    </xf>
    <xf numFmtId="168" fontId="77" fillId="0" borderId="23" xfId="0" applyNumberFormat="1" applyFont="1" applyBorder="1" applyAlignment="1">
      <alignment/>
    </xf>
    <xf numFmtId="0" fontId="78" fillId="0" borderId="23" xfId="0" applyFont="1" applyBorder="1" applyAlignment="1">
      <alignment/>
    </xf>
    <xf numFmtId="168" fontId="78" fillId="0" borderId="23" xfId="0" applyNumberFormat="1" applyFont="1" applyBorder="1" applyAlignment="1">
      <alignment/>
    </xf>
    <xf numFmtId="8" fontId="77" fillId="0" borderId="23" xfId="0" applyNumberFormat="1" applyFont="1" applyBorder="1" applyAlignment="1">
      <alignment/>
    </xf>
    <xf numFmtId="8" fontId="78" fillId="0" borderId="23" xfId="0" applyNumberFormat="1" applyFont="1" applyBorder="1" applyAlignment="1">
      <alignment/>
    </xf>
    <xf numFmtId="7" fontId="77" fillId="0" borderId="23" xfId="0" applyNumberFormat="1" applyFont="1" applyBorder="1" applyAlignment="1">
      <alignment/>
    </xf>
    <xf numFmtId="0" fontId="78" fillId="42" borderId="23" xfId="0" applyFont="1" applyFill="1" applyBorder="1" applyAlignment="1">
      <alignment/>
    </xf>
    <xf numFmtId="0" fontId="0" fillId="0" borderId="23" xfId="0" applyFont="1" applyBorder="1" applyAlignment="1">
      <alignment/>
    </xf>
    <xf numFmtId="0" fontId="77" fillId="0" borderId="23" xfId="0" applyFont="1" applyFill="1" applyBorder="1" applyAlignment="1">
      <alignment/>
    </xf>
    <xf numFmtId="0" fontId="77" fillId="0" borderId="22" xfId="0" applyFont="1" applyFill="1" applyBorder="1" applyAlignment="1">
      <alignment/>
    </xf>
    <xf numFmtId="0" fontId="77" fillId="0" borderId="36" xfId="0" applyFont="1" applyFill="1" applyBorder="1" applyAlignment="1">
      <alignment/>
    </xf>
    <xf numFmtId="0" fontId="0" fillId="0" borderId="36" xfId="0" applyFont="1" applyBorder="1" applyAlignment="1">
      <alignment/>
    </xf>
    <xf numFmtId="8" fontId="77"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3" fillId="0" borderId="23" xfId="0" applyFont="1" applyBorder="1" applyAlignment="1">
      <alignment horizontal="center" vertical="center" wrapText="1"/>
    </xf>
    <xf numFmtId="0" fontId="73"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49" fontId="74" fillId="10" borderId="40" xfId="55" applyNumberFormat="1" applyFont="1" applyFill="1" applyBorder="1" applyAlignment="1">
      <alignment horizontal="right" vertical="top"/>
      <protection/>
    </xf>
    <xf numFmtId="49" fontId="79" fillId="10" borderId="41"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0" fillId="10" borderId="42" xfId="55" applyFont="1" applyFill="1" applyBorder="1" applyAlignment="1">
      <alignment vertical="top" wrapText="1"/>
      <protection/>
    </xf>
    <xf numFmtId="0" fontId="80" fillId="10" borderId="43" xfId="55" applyFont="1" applyFill="1" applyBorder="1" applyAlignment="1">
      <alignment vertical="top" wrapText="1"/>
      <protection/>
    </xf>
    <xf numFmtId="0" fontId="2" fillId="10" borderId="39" xfId="0" applyFont="1" applyFill="1" applyBorder="1" applyAlignment="1">
      <alignment horizontal="left" wrapText="1"/>
    </xf>
    <xf numFmtId="0" fontId="2" fillId="10" borderId="44" xfId="0" applyFont="1" applyFill="1" applyBorder="1" applyAlignment="1">
      <alignment horizontal="left" wrapText="1"/>
    </xf>
    <xf numFmtId="0" fontId="2" fillId="0" borderId="30" xfId="0" applyFont="1" applyBorder="1" applyAlignment="1">
      <alignment/>
    </xf>
    <xf numFmtId="49" fontId="20" fillId="39" borderId="32" xfId="0" applyNumberFormat="1" applyFont="1" applyFill="1" applyBorder="1" applyAlignment="1">
      <alignment horizontal="left" vertical="center" wrapText="1"/>
    </xf>
    <xf numFmtId="49" fontId="20" fillId="39" borderId="43"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4" xfId="0" applyFont="1" applyFill="1" applyBorder="1" applyAlignment="1">
      <alignment horizontal="left"/>
    </xf>
    <xf numFmtId="0" fontId="4" fillId="37" borderId="32" xfId="0" applyFont="1" applyFill="1" applyBorder="1" applyAlignment="1">
      <alignment horizontal="left"/>
    </xf>
    <xf numFmtId="0" fontId="4" fillId="37" borderId="43" xfId="0" applyFont="1" applyFill="1" applyBorder="1" applyAlignment="1">
      <alignment horizontal="left"/>
    </xf>
    <xf numFmtId="0" fontId="74" fillId="10" borderId="46" xfId="0" applyFont="1" applyFill="1" applyBorder="1" applyAlignment="1">
      <alignment horizontal="left" vertical="top" wrapText="1"/>
    </xf>
    <xf numFmtId="0" fontId="74" fillId="10" borderId="47" xfId="0" applyFont="1" applyFill="1" applyBorder="1" applyAlignment="1">
      <alignment horizontal="left" vertical="top" wrapText="1"/>
    </xf>
    <xf numFmtId="0" fontId="75" fillId="37" borderId="45" xfId="0" applyFont="1" applyFill="1" applyBorder="1" applyAlignment="1">
      <alignment horizontal="left"/>
    </xf>
    <xf numFmtId="0" fontId="75" fillId="37" borderId="44" xfId="0" applyFont="1" applyFill="1" applyBorder="1" applyAlignment="1">
      <alignment horizontal="left"/>
    </xf>
    <xf numFmtId="49" fontId="81" fillId="39" borderId="48" xfId="0" applyNumberFormat="1" applyFont="1" applyFill="1" applyBorder="1" applyAlignment="1" quotePrefix="1">
      <alignment horizontal="center" vertical="center" wrapText="1"/>
    </xf>
    <xf numFmtId="49" fontId="81" fillId="39" borderId="49" xfId="0" applyNumberFormat="1" applyFont="1" applyFill="1" applyBorder="1" applyAlignment="1" quotePrefix="1">
      <alignment horizontal="center" vertical="center" wrapText="1"/>
    </xf>
    <xf numFmtId="49" fontId="81" fillId="39" borderId="50" xfId="0" applyNumberFormat="1" applyFont="1" applyFill="1" applyBorder="1" applyAlignment="1" quotePrefix="1">
      <alignment horizontal="center" vertical="center" wrapText="1"/>
    </xf>
    <xf numFmtId="0" fontId="82" fillId="43" borderId="32" xfId="0" applyNumberFormat="1" applyFont="1" applyFill="1" applyBorder="1" applyAlignment="1">
      <alignment horizontal="center" vertical="center" wrapText="1"/>
    </xf>
    <xf numFmtId="0" fontId="82" fillId="43" borderId="42" xfId="0" applyNumberFormat="1" applyFont="1" applyFill="1" applyBorder="1" applyAlignment="1">
      <alignment horizontal="center" vertical="center" wrapText="1"/>
    </xf>
    <xf numFmtId="0" fontId="82"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2"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4" xfId="0" applyFont="1" applyFill="1" applyBorder="1" applyAlignment="1">
      <alignment horizontal="left" wrapText="1"/>
    </xf>
    <xf numFmtId="0" fontId="4" fillId="37" borderId="38" xfId="0" applyFont="1" applyFill="1" applyBorder="1" applyAlignment="1">
      <alignment horizontal="left" wrapText="1"/>
    </xf>
    <xf numFmtId="0" fontId="4" fillId="37" borderId="44" xfId="0" applyFont="1" applyFill="1" applyBorder="1" applyAlignment="1">
      <alignment horizontal="left" wrapText="1"/>
    </xf>
    <xf numFmtId="49" fontId="20" fillId="39" borderId="40"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0" xfId="0" applyFont="1" applyFill="1" applyBorder="1" applyAlignment="1">
      <alignment horizontal="left"/>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left" vertical="center"/>
    </xf>
    <xf numFmtId="0" fontId="15" fillId="0" borderId="57" xfId="0" applyFont="1" applyBorder="1" applyAlignment="1">
      <alignment horizontal="left" vertical="center"/>
    </xf>
    <xf numFmtId="0" fontId="83" fillId="0" borderId="0" xfId="0" applyFont="1" applyAlignment="1">
      <alignment horizontal="left" wrapText="1"/>
    </xf>
    <xf numFmtId="0" fontId="15" fillId="0" borderId="0" xfId="0" applyFont="1" applyAlignment="1">
      <alignment horizontal="center"/>
    </xf>
    <xf numFmtId="0" fontId="15" fillId="0" borderId="0" xfId="0" applyFont="1" applyAlignment="1">
      <alignment horizontal="left" vertical="center" wrapText="1"/>
    </xf>
    <xf numFmtId="0" fontId="15" fillId="0" borderId="0" xfId="0" applyFont="1" applyAlignment="1">
      <alignment horizontal="left"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left"/>
    </xf>
    <xf numFmtId="0" fontId="15" fillId="0" borderId="0" xfId="0" applyFont="1" applyAlignment="1">
      <alignment wrapText="1"/>
    </xf>
    <xf numFmtId="0" fontId="15"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69" customWidth="1"/>
    <col min="2" max="2" width="41.421875" style="68" customWidth="1"/>
    <col min="3" max="3" width="31.8515625" style="27" customWidth="1"/>
    <col min="4" max="4" width="30.8515625" style="27" customWidth="1"/>
    <col min="5" max="16384" width="8.8515625" style="27" customWidth="1"/>
  </cols>
  <sheetData>
    <row r="1" spans="1:4" s="24" customFormat="1" ht="105.75" customHeight="1" thickBot="1">
      <c r="A1" s="20" t="s">
        <v>113</v>
      </c>
      <c r="B1" s="21" t="s">
        <v>24</v>
      </c>
      <c r="C1" s="22" t="s">
        <v>108</v>
      </c>
      <c r="D1" s="23" t="s">
        <v>199</v>
      </c>
    </row>
    <row r="2" spans="1:4" ht="15" customHeight="1">
      <c r="A2" s="169" t="s">
        <v>0</v>
      </c>
      <c r="B2" s="170"/>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51">
      <c r="A8" s="37" t="s">
        <v>35</v>
      </c>
      <c r="B8" s="45" t="s">
        <v>190</v>
      </c>
      <c r="C8" s="35" t="s">
        <v>135</v>
      </c>
      <c r="D8" s="36" t="s">
        <v>330</v>
      </c>
    </row>
    <row r="9" spans="1:4" ht="16.5" customHeight="1">
      <c r="A9" s="37" t="s">
        <v>36</v>
      </c>
      <c r="B9" s="43" t="s">
        <v>89</v>
      </c>
      <c r="C9" s="39" t="s">
        <v>118</v>
      </c>
      <c r="D9" s="40" t="s">
        <v>120</v>
      </c>
    </row>
    <row r="10" spans="1:4" ht="15.75" customHeight="1">
      <c r="A10" s="171" t="s">
        <v>44</v>
      </c>
      <c r="B10" s="172"/>
      <c r="C10" s="46"/>
      <c r="D10" s="47"/>
    </row>
    <row r="11" spans="1:4" ht="17.25" customHeight="1">
      <c r="A11" s="37" t="s">
        <v>40</v>
      </c>
      <c r="B11" s="45" t="s">
        <v>43</v>
      </c>
      <c r="C11" s="48"/>
      <c r="D11" s="49"/>
    </row>
    <row r="12" spans="1:4" ht="25.5">
      <c r="A12" s="50" t="s">
        <v>30</v>
      </c>
      <c r="B12" s="43" t="s">
        <v>74</v>
      </c>
      <c r="C12" s="35" t="s">
        <v>193</v>
      </c>
      <c r="D12" s="36" t="s">
        <v>328</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71" t="s">
        <v>62</v>
      </c>
      <c r="B15" s="172"/>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67" t="s">
        <v>123</v>
      </c>
      <c r="B18" s="168"/>
      <c r="C18" s="58"/>
      <c r="D18" s="59"/>
    </row>
    <row r="19" spans="1:4" ht="26.25" customHeight="1">
      <c r="A19" s="60" t="s">
        <v>49</v>
      </c>
      <c r="B19" s="61" t="s">
        <v>191</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ht="33.75" customHeight="1" thickBot="1">
      <c r="A23" s="66" t="s">
        <v>76</v>
      </c>
      <c r="B23" s="173" t="s">
        <v>309</v>
      </c>
      <c r="C23" s="173"/>
      <c r="D23" s="174"/>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2021</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28125" style="69" customWidth="1"/>
    <col min="2" max="2" width="37.7109375" style="68" customWidth="1"/>
    <col min="3" max="3" width="30.7109375" style="27" customWidth="1"/>
    <col min="4" max="4" width="30.00390625" style="27" customWidth="1"/>
    <col min="5" max="5" width="14.421875" style="27" customWidth="1"/>
    <col min="6" max="16384" width="8.8515625" style="27" customWidth="1"/>
  </cols>
  <sheetData>
    <row r="1" spans="1:4" s="70" customFormat="1" ht="35.25" customHeight="1" thickBot="1">
      <c r="A1" s="177" t="s">
        <v>308</v>
      </c>
      <c r="B1" s="178"/>
      <c r="C1" s="178"/>
      <c r="D1" s="179"/>
    </row>
    <row r="2" spans="1:4" s="24" customFormat="1" ht="108" customHeight="1" thickBot="1">
      <c r="A2" s="95" t="s">
        <v>113</v>
      </c>
      <c r="B2" s="21" t="s">
        <v>24</v>
      </c>
      <c r="C2" s="22" t="s">
        <v>108</v>
      </c>
      <c r="D2" s="23" t="s">
        <v>199</v>
      </c>
    </row>
    <row r="3" spans="1:4" ht="15" customHeight="1">
      <c r="A3" s="175" t="s">
        <v>179</v>
      </c>
      <c r="B3" s="176"/>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80" t="s">
        <v>196</v>
      </c>
      <c r="B9" s="181"/>
      <c r="C9" s="181"/>
      <c r="D9" s="182"/>
    </row>
    <row r="10" spans="1:4" s="32" customFormat="1" ht="18" customHeight="1">
      <c r="A10" s="77" t="s">
        <v>29</v>
      </c>
      <c r="B10" s="78"/>
      <c r="C10" s="79"/>
      <c r="D10" s="80"/>
    </row>
    <row r="11" spans="1:4" ht="25.5">
      <c r="A11" s="28" t="s">
        <v>38</v>
      </c>
      <c r="B11" s="34" t="s">
        <v>171</v>
      </c>
      <c r="C11" s="35" t="s">
        <v>133</v>
      </c>
      <c r="D11" s="36" t="s">
        <v>136</v>
      </c>
    </row>
    <row r="12" spans="1:4" ht="25.5">
      <c r="A12" s="28" t="s">
        <v>34</v>
      </c>
      <c r="B12" s="38" t="s">
        <v>1</v>
      </c>
      <c r="C12" s="39" t="s">
        <v>132</v>
      </c>
      <c r="D12" s="40" t="str">
        <f>C12</f>
        <v>SIW APR-DRG Table (DOH*) </v>
      </c>
    </row>
    <row r="13" spans="1:4" ht="12.75">
      <c r="A13" s="28" t="s">
        <v>35</v>
      </c>
      <c r="B13" s="38" t="s">
        <v>117</v>
      </c>
      <c r="C13" s="39" t="s">
        <v>23</v>
      </c>
      <c r="D13" s="40" t="str">
        <f>C13</f>
        <v>Line 3 x Line 4</v>
      </c>
    </row>
    <row r="14" spans="1:4" ht="25.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26.25" customHeight="1">
      <c r="A17" s="83" t="s">
        <v>30</v>
      </c>
      <c r="B17" s="34" t="s">
        <v>177</v>
      </c>
      <c r="C17" s="84">
        <v>1</v>
      </c>
      <c r="D17" s="85">
        <v>1</v>
      </c>
    </row>
    <row r="18" spans="1:4" ht="12.75">
      <c r="A18" s="86"/>
      <c r="B18" s="87" t="s">
        <v>33</v>
      </c>
      <c r="C18" s="87" t="s">
        <v>54</v>
      </c>
      <c r="D18" s="88" t="s">
        <v>54</v>
      </c>
    </row>
    <row r="19" spans="1:5" ht="39" customHeight="1">
      <c r="A19" s="89" t="s">
        <v>31</v>
      </c>
      <c r="B19" s="90" t="s">
        <v>310</v>
      </c>
      <c r="C19" s="91">
        <v>1.2</v>
      </c>
      <c r="D19" s="92">
        <v>1.2</v>
      </c>
      <c r="E19" s="93"/>
    </row>
    <row r="20" spans="1:4" ht="19.5" customHeight="1">
      <c r="A20" s="81" t="s">
        <v>42</v>
      </c>
      <c r="B20" s="38" t="s">
        <v>8</v>
      </c>
      <c r="C20" s="41" t="s">
        <v>189</v>
      </c>
      <c r="D20" s="42" t="str">
        <f>C20</f>
        <v>Line 7 x  Line 8a (or 8b)</v>
      </c>
    </row>
    <row r="21" spans="1:4" ht="25.5">
      <c r="A21" s="81" t="s">
        <v>56</v>
      </c>
      <c r="B21" s="94" t="s">
        <v>174</v>
      </c>
      <c r="C21" s="35" t="s">
        <v>175</v>
      </c>
      <c r="D21" s="36" t="s">
        <v>331</v>
      </c>
    </row>
    <row r="22" spans="1:4" ht="25.5" customHeight="1">
      <c r="A22" s="81" t="s">
        <v>57</v>
      </c>
      <c r="B22" s="38" t="s">
        <v>192</v>
      </c>
      <c r="C22" s="41" t="s">
        <v>176</v>
      </c>
      <c r="D22" s="42" t="str">
        <f>C22</f>
        <v>Line 9 + Line 10</v>
      </c>
    </row>
    <row r="23" spans="1:4" ht="19.5" customHeight="1">
      <c r="A23" s="169" t="s">
        <v>67</v>
      </c>
      <c r="B23" s="170"/>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18" customHeight="1">
      <c r="A26" s="81" t="s">
        <v>60</v>
      </c>
      <c r="B26" s="43" t="s">
        <v>73</v>
      </c>
      <c r="C26" s="35" t="s">
        <v>181</v>
      </c>
      <c r="D26" s="44" t="s">
        <v>182</v>
      </c>
    </row>
    <row r="27" spans="1:4" ht="19.5" customHeight="1">
      <c r="A27" s="81" t="s">
        <v>68</v>
      </c>
      <c r="B27" s="38" t="s">
        <v>69</v>
      </c>
      <c r="C27" s="72"/>
      <c r="D27" s="73"/>
    </row>
    <row r="28" spans="1:4" ht="19.5" customHeight="1">
      <c r="A28" s="50" t="s">
        <v>30</v>
      </c>
      <c r="B28" s="38" t="s">
        <v>70</v>
      </c>
      <c r="C28" s="39" t="s">
        <v>131</v>
      </c>
      <c r="D28" s="40" t="str">
        <f>C28</f>
        <v>Inlier Tab, Line 6</v>
      </c>
    </row>
    <row r="29" spans="1:4" ht="19.5" customHeight="1">
      <c r="A29" s="81" t="s">
        <v>71</v>
      </c>
      <c r="B29" s="38" t="s">
        <v>72</v>
      </c>
      <c r="C29" s="39" t="s">
        <v>185</v>
      </c>
      <c r="D29" s="40" t="str">
        <f>C29</f>
        <v>Lesser of Line 14 or Line 15a</v>
      </c>
    </row>
    <row r="30" spans="1:4" ht="19.5" customHeight="1">
      <c r="A30" s="81" t="s">
        <v>183</v>
      </c>
      <c r="B30" s="38" t="s">
        <v>47</v>
      </c>
      <c r="C30" s="39" t="s">
        <v>130</v>
      </c>
      <c r="D30" s="40" t="str">
        <f>C30</f>
        <v>Inlier Tab, Line 7c</v>
      </c>
    </row>
    <row r="31" spans="1:4" ht="19.5" customHeight="1">
      <c r="A31" s="81" t="s">
        <v>184</v>
      </c>
      <c r="B31" s="38" t="s">
        <v>75</v>
      </c>
      <c r="C31" s="39" t="s">
        <v>186</v>
      </c>
      <c r="D31" s="40" t="str">
        <f>C31</f>
        <v>Line 16 + Line 17</v>
      </c>
    </row>
    <row r="32" spans="1:4" ht="9.75" customHeight="1">
      <c r="A32" s="54"/>
      <c r="B32" s="55"/>
      <c r="C32" s="56"/>
      <c r="D32" s="57"/>
    </row>
    <row r="33" spans="1:4" ht="16.5" customHeight="1">
      <c r="A33" s="167" t="s">
        <v>123</v>
      </c>
      <c r="B33" s="168"/>
      <c r="C33" s="58" t="s">
        <v>25</v>
      </c>
      <c r="D33" s="59" t="s">
        <v>25</v>
      </c>
    </row>
    <row r="34" spans="1:4" ht="26.25" customHeight="1">
      <c r="A34" s="60" t="s">
        <v>49</v>
      </c>
      <c r="B34" s="61" t="s">
        <v>191</v>
      </c>
      <c r="C34" s="62" t="s">
        <v>122</v>
      </c>
      <c r="D34" s="63" t="str">
        <f>C34</f>
        <v>4/1/09 Forward ==&gt; 7.04%</v>
      </c>
    </row>
    <row r="35" spans="1:4" ht="16.5" customHeight="1">
      <c r="A35" s="60" t="s">
        <v>50</v>
      </c>
      <c r="B35" s="61" t="s">
        <v>53</v>
      </c>
      <c r="C35" s="62" t="s">
        <v>187</v>
      </c>
      <c r="D35" s="63" t="str">
        <f>C35</f>
        <v>Line 18 x Line A</v>
      </c>
    </row>
    <row r="36" spans="1:4" ht="45" customHeight="1">
      <c r="A36" s="60" t="s">
        <v>51</v>
      </c>
      <c r="B36" s="61" t="s">
        <v>111</v>
      </c>
      <c r="C36" s="64" t="s">
        <v>194</v>
      </c>
      <c r="D36" s="65" t="str">
        <f>C36</f>
        <v>Line 18</v>
      </c>
    </row>
    <row r="37" spans="1:4" ht="51.75" customHeight="1">
      <c r="A37" s="60" t="s">
        <v>52</v>
      </c>
      <c r="B37" s="61" t="s">
        <v>110</v>
      </c>
      <c r="C37" s="64" t="s">
        <v>188</v>
      </c>
      <c r="D37" s="65" t="str">
        <f>C37</f>
        <v>Line 18 + Line B</v>
      </c>
    </row>
    <row r="38" spans="1:4" ht="34.5" customHeight="1" thickBot="1">
      <c r="A38" s="66" t="s">
        <v>76</v>
      </c>
      <c r="B38" s="173" t="s">
        <v>309</v>
      </c>
      <c r="C38" s="173"/>
      <c r="D38" s="174"/>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2021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69" customWidth="1"/>
    <col min="2" max="2" width="38.8515625" style="68" customWidth="1"/>
    <col min="3" max="3" width="31.57421875" style="27" customWidth="1"/>
    <col min="4" max="4" width="30.28125" style="27" customWidth="1"/>
    <col min="5" max="16384" width="8.8515625" style="27" customWidth="1"/>
  </cols>
  <sheetData>
    <row r="1" spans="1:4" ht="39" customHeight="1" thickBot="1">
      <c r="A1" s="183" t="s">
        <v>307</v>
      </c>
      <c r="B1" s="184"/>
      <c r="C1" s="184"/>
      <c r="D1" s="185"/>
    </row>
    <row r="2" spans="1:4" ht="121.5" customHeight="1" thickBot="1">
      <c r="A2" s="20" t="s">
        <v>113</v>
      </c>
      <c r="B2" s="21" t="s">
        <v>24</v>
      </c>
      <c r="C2" s="22" t="s">
        <v>108</v>
      </c>
      <c r="D2" s="23" t="s">
        <v>299</v>
      </c>
    </row>
    <row r="3" spans="1:4" ht="15" customHeight="1">
      <c r="A3" s="169" t="s">
        <v>9</v>
      </c>
      <c r="B3" s="170"/>
      <c r="C3" s="25" t="s">
        <v>25</v>
      </c>
      <c r="D3" s="26" t="s">
        <v>25</v>
      </c>
    </row>
    <row r="4" spans="1:4" ht="25.5">
      <c r="A4" s="81" t="s">
        <v>37</v>
      </c>
      <c r="B4" s="96" t="s">
        <v>10</v>
      </c>
      <c r="C4" s="39" t="s">
        <v>90</v>
      </c>
      <c r="D4" s="40" t="s">
        <v>90</v>
      </c>
    </row>
    <row r="5" spans="1:4" ht="25.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5.5">
      <c r="A13" s="81" t="s">
        <v>34</v>
      </c>
      <c r="B13" s="38" t="s">
        <v>15</v>
      </c>
      <c r="C13" s="35" t="s">
        <v>137</v>
      </c>
      <c r="D13" s="36" t="s">
        <v>197</v>
      </c>
    </row>
    <row r="14" spans="1:4" ht="25.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5.5">
      <c r="A17" s="81"/>
      <c r="B17" s="38" t="s">
        <v>140</v>
      </c>
      <c r="C17" s="35" t="s">
        <v>141</v>
      </c>
      <c r="D17" s="36" t="s">
        <v>198</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6.25" thickBot="1">
      <c r="A21" s="82"/>
      <c r="B21" s="74" t="s">
        <v>169</v>
      </c>
      <c r="C21" s="104" t="s">
        <v>80</v>
      </c>
      <c r="D21" s="105" t="s">
        <v>80</v>
      </c>
    </row>
    <row r="22" spans="1:4" ht="19.5" customHeight="1" thickBot="1">
      <c r="A22" s="186" t="s">
        <v>149</v>
      </c>
      <c r="B22" s="187"/>
      <c r="C22" s="187"/>
      <c r="D22" s="188"/>
    </row>
    <row r="23" spans="1:4" ht="18" customHeight="1" thickBot="1">
      <c r="A23" s="189" t="s">
        <v>170</v>
      </c>
      <c r="B23" s="190"/>
      <c r="C23" s="190"/>
      <c r="D23" s="191"/>
    </row>
    <row r="24" spans="1:4" ht="24" customHeight="1">
      <c r="A24" s="171" t="s">
        <v>9</v>
      </c>
      <c r="B24" s="172"/>
      <c r="C24" s="25" t="s">
        <v>25</v>
      </c>
      <c r="D24" s="26" t="s">
        <v>25</v>
      </c>
    </row>
    <row r="25" spans="1:4" ht="38.25">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5">
      <c r="A29" s="167" t="s">
        <v>123</v>
      </c>
      <c r="B29" s="168"/>
      <c r="C29" s="58" t="s">
        <v>25</v>
      </c>
      <c r="D29" s="59" t="s">
        <v>25</v>
      </c>
    </row>
    <row r="30" spans="1:4" ht="25.5">
      <c r="A30" s="60" t="s">
        <v>49</v>
      </c>
      <c r="B30" s="61" t="s">
        <v>191</v>
      </c>
      <c r="C30" s="62" t="s">
        <v>122</v>
      </c>
      <c r="D30" s="63" t="str">
        <f>C30</f>
        <v>4/1/09 Forward ==&gt; 7.04%</v>
      </c>
    </row>
    <row r="31" spans="1:4" ht="12.75">
      <c r="A31" s="60" t="s">
        <v>50</v>
      </c>
      <c r="B31" s="61" t="s">
        <v>53</v>
      </c>
      <c r="C31" s="62" t="s">
        <v>150</v>
      </c>
      <c r="D31" s="63" t="str">
        <f>C31</f>
        <v>Line 10 x Line A</v>
      </c>
    </row>
    <row r="32" spans="1:4" ht="51">
      <c r="A32" s="60" t="s">
        <v>51</v>
      </c>
      <c r="B32" s="61" t="s">
        <v>111</v>
      </c>
      <c r="C32" s="64" t="s">
        <v>151</v>
      </c>
      <c r="D32" s="65" t="str">
        <f>C32</f>
        <v>Line 10</v>
      </c>
    </row>
    <row r="33" spans="1:4" ht="51">
      <c r="A33" s="60" t="s">
        <v>52</v>
      </c>
      <c r="B33" s="61" t="s">
        <v>110</v>
      </c>
      <c r="C33" s="64" t="s">
        <v>152</v>
      </c>
      <c r="D33" s="65" t="str">
        <f>C33</f>
        <v>Line 10 + Line B</v>
      </c>
    </row>
    <row r="34" spans="1:4" ht="39.75" customHeight="1">
      <c r="A34" s="113" t="s">
        <v>104</v>
      </c>
      <c r="B34" s="192" t="s">
        <v>300</v>
      </c>
      <c r="C34" s="192"/>
      <c r="D34" s="193"/>
    </row>
    <row r="35" spans="1:4" ht="32.25" customHeight="1" thickBot="1">
      <c r="A35" s="66" t="s">
        <v>76</v>
      </c>
      <c r="B35" s="173" t="s">
        <v>309</v>
      </c>
      <c r="C35" s="173"/>
      <c r="D35" s="174"/>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2021</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69" customWidth="1"/>
    <col min="2" max="2" width="44.28125" style="68" customWidth="1"/>
    <col min="3" max="3" width="34.28125" style="27" customWidth="1"/>
    <col min="4" max="4" width="32.28125" style="27" customWidth="1"/>
    <col min="5" max="16384" width="8.8515625" style="27" customWidth="1"/>
  </cols>
  <sheetData>
    <row r="1" spans="1:4" ht="69.75" customHeight="1" thickBot="1">
      <c r="A1" s="20" t="s">
        <v>113</v>
      </c>
      <c r="B1" s="21" t="s">
        <v>24</v>
      </c>
      <c r="C1" s="115" t="s">
        <v>109</v>
      </c>
      <c r="D1" s="115" t="s">
        <v>125</v>
      </c>
    </row>
    <row r="2" spans="1:4" ht="15" customHeight="1">
      <c r="A2" s="197" t="s">
        <v>22</v>
      </c>
      <c r="B2" s="198"/>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301</v>
      </c>
      <c r="C7" s="39" t="s">
        <v>325</v>
      </c>
      <c r="D7" s="154" t="s">
        <v>332</v>
      </c>
    </row>
    <row r="8" spans="1:4" ht="27.75" customHeight="1">
      <c r="A8" s="116" t="s">
        <v>38</v>
      </c>
      <c r="B8" s="38" t="s">
        <v>106</v>
      </c>
      <c r="C8" s="41" t="s">
        <v>124</v>
      </c>
      <c r="D8" s="41" t="str">
        <f>C8</f>
        <v>Line 2 x Line 1c</v>
      </c>
    </row>
    <row r="9" spans="1:4" ht="14.25" customHeight="1">
      <c r="A9" s="200" t="s">
        <v>44</v>
      </c>
      <c r="B9" s="200"/>
      <c r="C9" s="117" t="s">
        <v>77</v>
      </c>
      <c r="D9" s="117" t="s">
        <v>77</v>
      </c>
    </row>
    <row r="10" spans="1:4" ht="17.25" customHeight="1">
      <c r="A10" s="116" t="s">
        <v>34</v>
      </c>
      <c r="B10" s="45" t="s">
        <v>43</v>
      </c>
      <c r="C10" s="30"/>
      <c r="D10" s="30"/>
    </row>
    <row r="11" spans="1:4" ht="54.75" customHeight="1">
      <c r="A11" s="118" t="s">
        <v>30</v>
      </c>
      <c r="B11" s="45" t="s">
        <v>84</v>
      </c>
      <c r="C11" s="39" t="s">
        <v>326</v>
      </c>
      <c r="D11" s="154" t="s">
        <v>333</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200" t="s">
        <v>62</v>
      </c>
      <c r="B14" s="200"/>
      <c r="C14" s="51"/>
      <c r="D14" s="51"/>
    </row>
    <row r="15" spans="1:4" ht="25.5">
      <c r="A15" s="119" t="s">
        <v>35</v>
      </c>
      <c r="B15" s="38" t="s">
        <v>85</v>
      </c>
      <c r="C15" s="39" t="s">
        <v>127</v>
      </c>
      <c r="D15" s="39" t="str">
        <f>C15</f>
        <v>Line 3 + Line 4c</v>
      </c>
    </row>
    <row r="16" spans="1:4" ht="12.75">
      <c r="A16" s="120"/>
      <c r="B16" s="55"/>
      <c r="C16" s="56"/>
      <c r="D16" s="56"/>
    </row>
    <row r="17" spans="1:4" ht="15">
      <c r="A17" s="199" t="s">
        <v>123</v>
      </c>
      <c r="B17" s="168"/>
      <c r="C17" s="58" t="s">
        <v>25</v>
      </c>
      <c r="D17" s="58" t="s">
        <v>25</v>
      </c>
    </row>
    <row r="18" spans="1:4" ht="25.5">
      <c r="A18" s="121" t="s">
        <v>49</v>
      </c>
      <c r="B18" s="61" t="s">
        <v>191</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195</v>
      </c>
      <c r="D20" s="64" t="str">
        <f>C20</f>
        <v>Line 5</v>
      </c>
    </row>
    <row r="21" spans="1:4" ht="48" customHeight="1">
      <c r="A21" s="122" t="s">
        <v>52</v>
      </c>
      <c r="B21" s="123" t="s">
        <v>110</v>
      </c>
      <c r="C21" s="124" t="s">
        <v>129</v>
      </c>
      <c r="D21" s="124" t="str">
        <f>C21</f>
        <v>Line 5 + Line B</v>
      </c>
    </row>
    <row r="22" spans="1:4" ht="14.25">
      <c r="A22" s="125" t="s">
        <v>107</v>
      </c>
      <c r="B22" s="126"/>
      <c r="C22" s="127"/>
      <c r="D22" s="128"/>
    </row>
    <row r="23" spans="1:4" ht="27" customHeight="1">
      <c r="A23" s="194" t="s">
        <v>329</v>
      </c>
      <c r="B23" s="195"/>
      <c r="C23" s="195"/>
      <c r="D23" s="196"/>
    </row>
    <row r="24" spans="1:4" ht="30" customHeight="1">
      <c r="A24" s="194" t="s">
        <v>327</v>
      </c>
      <c r="B24" s="195"/>
      <c r="C24" s="195"/>
      <c r="D24" s="196"/>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2021</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
    </sheetView>
  </sheetViews>
  <sheetFormatPr defaultColWidth="8.8515625" defaultRowHeight="12.75"/>
  <cols>
    <col min="1" max="1" width="7.140625" style="69" customWidth="1"/>
    <col min="2" max="2" width="44.28125" style="68" customWidth="1"/>
    <col min="3" max="3" width="27.7109375" style="27" customWidth="1"/>
    <col min="4" max="5" width="27.8515625" style="27" customWidth="1"/>
    <col min="6" max="16384" width="8.8515625" style="27" customWidth="1"/>
  </cols>
  <sheetData>
    <row r="1" spans="1:5" ht="81.75" thickBot="1">
      <c r="A1" s="20" t="s">
        <v>113</v>
      </c>
      <c r="B1" s="21" t="s">
        <v>24</v>
      </c>
      <c r="C1" s="115" t="s">
        <v>109</v>
      </c>
      <c r="D1" s="115" t="s">
        <v>312</v>
      </c>
      <c r="E1" s="115" t="s">
        <v>311</v>
      </c>
    </row>
    <row r="2" spans="1:5" ht="15" customHeight="1">
      <c r="A2" s="197" t="s">
        <v>22</v>
      </c>
      <c r="B2" s="198"/>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302</v>
      </c>
      <c r="C7" s="39" t="s">
        <v>241</v>
      </c>
      <c r="D7" s="154" t="s">
        <v>334</v>
      </c>
      <c r="E7" s="154" t="s">
        <v>335</v>
      </c>
    </row>
    <row r="8" spans="1:5" ht="25.5">
      <c r="A8" s="116" t="s">
        <v>38</v>
      </c>
      <c r="B8" s="130" t="s">
        <v>201</v>
      </c>
      <c r="C8" s="131" t="s">
        <v>248</v>
      </c>
      <c r="D8" s="131" t="str">
        <f>C8</f>
        <v>*SIW APR-DRG Table (DOH) - Psych</v>
      </c>
      <c r="E8" s="131" t="str">
        <f>D8</f>
        <v>*SIW APR-DRG Table (DOH) - Psych</v>
      </c>
    </row>
    <row r="9" spans="1:5" ht="25.5">
      <c r="A9" s="116" t="s">
        <v>34</v>
      </c>
      <c r="B9" s="130" t="s">
        <v>202</v>
      </c>
      <c r="C9" s="131" t="s">
        <v>313</v>
      </c>
      <c r="D9" s="131" t="s">
        <v>315</v>
      </c>
      <c r="E9" s="131" t="s">
        <v>314</v>
      </c>
    </row>
    <row r="10" spans="1:5" ht="27.75" customHeight="1">
      <c r="A10" s="116" t="s">
        <v>35</v>
      </c>
      <c r="B10" s="130" t="s">
        <v>303</v>
      </c>
      <c r="C10" s="131">
        <v>1.0599</v>
      </c>
      <c r="D10" s="131">
        <f>C10</f>
        <v>1.0599</v>
      </c>
      <c r="E10" s="131">
        <f>D10</f>
        <v>1.0599</v>
      </c>
    </row>
    <row r="11" spans="1:5" ht="50.25">
      <c r="A11" s="116" t="s">
        <v>36</v>
      </c>
      <c r="B11" s="130" t="s">
        <v>203</v>
      </c>
      <c r="C11" s="131" t="s">
        <v>304</v>
      </c>
      <c r="D11" s="131" t="s">
        <v>304</v>
      </c>
      <c r="E11" s="131" t="s">
        <v>304</v>
      </c>
    </row>
    <row r="12" spans="1:5" ht="51">
      <c r="A12" s="116" t="s">
        <v>40</v>
      </c>
      <c r="B12" s="130" t="s">
        <v>246</v>
      </c>
      <c r="C12" s="131" t="s">
        <v>204</v>
      </c>
      <c r="D12" s="131" t="str">
        <f>C12</f>
        <v>Days 1-4=1.20                                Days 5-11=1.00                                 Days 12-22=0.96                                Days 23 &amp; over=0.92</v>
      </c>
      <c r="E12" s="131" t="str">
        <f>D12</f>
        <v>Days 1-4=1.20                                Days 5-11=1.00                                 Days 12-22=0.96                                Days 23 &amp; over=0.92</v>
      </c>
    </row>
    <row r="13" spans="1:5" ht="38.25">
      <c r="A13" s="116" t="s">
        <v>41</v>
      </c>
      <c r="B13" s="130" t="s">
        <v>205</v>
      </c>
      <c r="C13" s="39" t="s">
        <v>243</v>
      </c>
      <c r="D13" s="154" t="s">
        <v>336</v>
      </c>
      <c r="E13" s="154" t="s">
        <v>336</v>
      </c>
    </row>
    <row r="14" spans="1:5" ht="38.25">
      <c r="A14" s="116" t="s">
        <v>42</v>
      </c>
      <c r="B14" s="130" t="s">
        <v>206</v>
      </c>
      <c r="C14" s="129" t="s">
        <v>242</v>
      </c>
      <c r="D14" s="155" t="s">
        <v>337</v>
      </c>
      <c r="E14" s="155" t="s">
        <v>337</v>
      </c>
    </row>
    <row r="15" spans="1:5" ht="71.25" customHeight="1">
      <c r="A15" s="116" t="s">
        <v>56</v>
      </c>
      <c r="B15" s="130" t="s">
        <v>244</v>
      </c>
      <c r="C15" s="131" t="s">
        <v>305</v>
      </c>
      <c r="D15" s="131" t="s">
        <v>316</v>
      </c>
      <c r="E15" s="131" t="s">
        <v>316</v>
      </c>
    </row>
    <row r="16" spans="1:5" ht="14.25" customHeight="1">
      <c r="A16" s="201" t="s">
        <v>44</v>
      </c>
      <c r="B16" s="170"/>
      <c r="C16" s="132" t="s">
        <v>77</v>
      </c>
      <c r="D16" s="132" t="s">
        <v>77</v>
      </c>
      <c r="E16" s="132" t="s">
        <v>77</v>
      </c>
    </row>
    <row r="17" spans="1:5" ht="17.25" customHeight="1">
      <c r="A17" s="116" t="s">
        <v>57</v>
      </c>
      <c r="B17" s="45" t="s">
        <v>43</v>
      </c>
      <c r="C17" s="30"/>
      <c r="D17" s="30"/>
      <c r="E17" s="30"/>
    </row>
    <row r="18" spans="1:5" ht="25.5">
      <c r="A18" s="118" t="s">
        <v>30</v>
      </c>
      <c r="B18" s="45" t="s">
        <v>84</v>
      </c>
      <c r="C18" s="129" t="s">
        <v>247</v>
      </c>
      <c r="D18" s="155" t="s">
        <v>338</v>
      </c>
      <c r="E18" s="155" t="s">
        <v>338</v>
      </c>
    </row>
    <row r="19" spans="1:5" ht="19.5" customHeight="1">
      <c r="A19" s="118" t="s">
        <v>31</v>
      </c>
      <c r="B19" s="38" t="s">
        <v>3</v>
      </c>
      <c r="C19" s="39" t="s">
        <v>46</v>
      </c>
      <c r="D19" s="39" t="str">
        <f>C19</f>
        <v>Line 1b</v>
      </c>
      <c r="E19" s="39" t="str">
        <f>D19</f>
        <v>Line 1b</v>
      </c>
    </row>
    <row r="20" spans="1:5" ht="19.5" customHeight="1">
      <c r="A20" s="118" t="s">
        <v>32</v>
      </c>
      <c r="B20" s="38" t="s">
        <v>47</v>
      </c>
      <c r="C20" s="41" t="s">
        <v>207</v>
      </c>
      <c r="D20" s="41" t="str">
        <f>C20</f>
        <v>Line 11a x Line 11b</v>
      </c>
      <c r="E20" s="41" t="str">
        <f>D20</f>
        <v>Line 11a x Line 11b</v>
      </c>
    </row>
    <row r="21" spans="1:5" ht="13.5" customHeight="1">
      <c r="A21" s="202" t="s">
        <v>62</v>
      </c>
      <c r="B21" s="172"/>
      <c r="C21" s="51"/>
      <c r="D21" s="51"/>
      <c r="E21" s="51"/>
    </row>
    <row r="22" spans="1:5" ht="25.5">
      <c r="A22" s="119" t="s">
        <v>58</v>
      </c>
      <c r="B22" s="38" t="s">
        <v>85</v>
      </c>
      <c r="C22" s="39" t="s">
        <v>208</v>
      </c>
      <c r="D22" s="39" t="str">
        <f>C22</f>
        <v>Line 10 + Line 11c</v>
      </c>
      <c r="E22" s="39" t="str">
        <f>D22</f>
        <v>Line 10 + Line 11c</v>
      </c>
    </row>
    <row r="23" spans="1:5" ht="12.75">
      <c r="A23" s="120"/>
      <c r="B23" s="55"/>
      <c r="C23" s="56"/>
      <c r="D23" s="56"/>
      <c r="E23" s="56"/>
    </row>
    <row r="24" spans="1:5" ht="15">
      <c r="A24" s="199" t="s">
        <v>123</v>
      </c>
      <c r="B24" s="168"/>
      <c r="C24" s="58" t="s">
        <v>25</v>
      </c>
      <c r="D24" s="58" t="s">
        <v>25</v>
      </c>
      <c r="E24" s="58" t="s">
        <v>25</v>
      </c>
    </row>
    <row r="25" spans="1:5" ht="25.5">
      <c r="A25" s="121" t="s">
        <v>49</v>
      </c>
      <c r="B25" s="61" t="s">
        <v>191</v>
      </c>
      <c r="C25" s="62" t="s">
        <v>122</v>
      </c>
      <c r="D25" s="62" t="str">
        <f aca="true" t="shared" si="1" ref="D25:E28">C25</f>
        <v>4/1/09 Forward ==&gt; 7.04%</v>
      </c>
      <c r="E25" s="62" t="str">
        <f t="shared" si="1"/>
        <v>4/1/09 Forward ==&gt; 7.04%</v>
      </c>
    </row>
    <row r="26" spans="1:5" ht="15.75" customHeight="1">
      <c r="A26" s="121" t="s">
        <v>50</v>
      </c>
      <c r="B26" s="61" t="s">
        <v>53</v>
      </c>
      <c r="C26" s="62" t="s">
        <v>209</v>
      </c>
      <c r="D26" s="62" t="str">
        <f t="shared" si="1"/>
        <v>Line 12 x Line A</v>
      </c>
      <c r="E26" s="62" t="str">
        <f t="shared" si="1"/>
        <v>Line 12 x Line A</v>
      </c>
    </row>
    <row r="27" spans="1:5" ht="39" customHeight="1">
      <c r="A27" s="121" t="s">
        <v>51</v>
      </c>
      <c r="B27" s="61" t="s">
        <v>111</v>
      </c>
      <c r="C27" s="64" t="s">
        <v>182</v>
      </c>
      <c r="D27" s="64" t="str">
        <f t="shared" si="1"/>
        <v>Line 12</v>
      </c>
      <c r="E27" s="64" t="str">
        <f t="shared" si="1"/>
        <v>Line 12</v>
      </c>
    </row>
    <row r="28" spans="1:5" ht="48" customHeight="1">
      <c r="A28" s="122" t="s">
        <v>52</v>
      </c>
      <c r="B28" s="123" t="s">
        <v>110</v>
      </c>
      <c r="C28" s="124" t="s">
        <v>210</v>
      </c>
      <c r="D28" s="124" t="str">
        <f t="shared" si="1"/>
        <v>Line 12 + Line B</v>
      </c>
      <c r="E28" s="124" t="str">
        <f t="shared" si="1"/>
        <v>Line 12 + Line B</v>
      </c>
    </row>
    <row r="29" spans="1:5" ht="31.5" customHeight="1">
      <c r="A29" s="158" t="s">
        <v>76</v>
      </c>
      <c r="B29" s="162" t="s">
        <v>317</v>
      </c>
      <c r="C29" s="162"/>
      <c r="D29" s="163"/>
      <c r="E29" s="162"/>
    </row>
    <row r="30" spans="1:5" ht="12.75">
      <c r="A30" s="159" t="s">
        <v>306</v>
      </c>
      <c r="B30" s="160"/>
      <c r="C30" s="161"/>
      <c r="D30" s="161"/>
      <c r="E30" s="161"/>
    </row>
    <row r="31" spans="1:5" ht="12.75" customHeight="1">
      <c r="A31" s="156" t="s">
        <v>318</v>
      </c>
      <c r="B31" s="157"/>
      <c r="C31" s="157"/>
      <c r="D31" s="164"/>
      <c r="E31" s="165"/>
    </row>
    <row r="32" spans="2:5" ht="12.75">
      <c r="B32" s="152" t="s">
        <v>319</v>
      </c>
      <c r="C32" s="153"/>
      <c r="D32" s="153"/>
      <c r="E32" s="166"/>
    </row>
    <row r="33" spans="2:5" ht="12.75">
      <c r="B33" s="133" t="s">
        <v>211</v>
      </c>
      <c r="C33" s="133" t="s">
        <v>212</v>
      </c>
      <c r="D33" s="133"/>
      <c r="E33" s="133">
        <v>0.9444</v>
      </c>
    </row>
    <row r="34" spans="2:5" ht="12.75">
      <c r="B34" s="133" t="s">
        <v>213</v>
      </c>
      <c r="C34" s="133" t="s">
        <v>214</v>
      </c>
      <c r="D34" s="133"/>
      <c r="E34" s="133">
        <v>1.3597</v>
      </c>
    </row>
    <row r="35" spans="2:5" ht="12.75">
      <c r="B35" s="133" t="s">
        <v>215</v>
      </c>
      <c r="C35" s="133" t="s">
        <v>216</v>
      </c>
      <c r="D35" s="133"/>
      <c r="E35" s="133">
        <v>1.0599</v>
      </c>
    </row>
    <row r="36" spans="2:5" ht="12.75">
      <c r="B36" s="133" t="s">
        <v>217</v>
      </c>
      <c r="C36" s="133" t="s">
        <v>218</v>
      </c>
      <c r="D36" s="134"/>
      <c r="E36" s="134">
        <v>1.4046</v>
      </c>
    </row>
    <row r="37" spans="2:5" ht="12.75">
      <c r="B37" s="135" t="s">
        <v>219</v>
      </c>
      <c r="C37" s="135" t="str">
        <f>E33&amp;" * "&amp;E34&amp;" * "&amp;E35&amp;" * "&amp;E36</f>
        <v>0.9444 * 1.3597 * 1.0599 * 1.4046</v>
      </c>
      <c r="D37" s="136"/>
      <c r="E37" s="136">
        <f>E33*E34*E35*E36</f>
        <v>1.9116863192541673</v>
      </c>
    </row>
    <row r="38" spans="2:5" ht="12.75">
      <c r="B38" s="133" t="s">
        <v>220</v>
      </c>
      <c r="C38" s="133" t="s">
        <v>320</v>
      </c>
      <c r="D38" s="137"/>
      <c r="E38" s="137">
        <v>500</v>
      </c>
    </row>
    <row r="39" spans="2:5" ht="12.75">
      <c r="B39" s="135" t="s">
        <v>221</v>
      </c>
      <c r="C39" s="135" t="s">
        <v>222</v>
      </c>
      <c r="D39" s="138"/>
      <c r="E39" s="138">
        <f>E37*E38</f>
        <v>955.8431596270837</v>
      </c>
    </row>
    <row r="40" spans="2:5" ht="12.75">
      <c r="B40" s="133" t="s">
        <v>321</v>
      </c>
      <c r="C40" s="133"/>
      <c r="D40" s="139"/>
      <c r="E40" s="139">
        <v>50</v>
      </c>
    </row>
    <row r="41" spans="2:5" ht="12.75">
      <c r="B41" s="133" t="s">
        <v>322</v>
      </c>
      <c r="C41" s="133" t="s">
        <v>223</v>
      </c>
      <c r="D41" s="139"/>
      <c r="E41" s="139">
        <v>488</v>
      </c>
    </row>
    <row r="42" spans="2:5" ht="12.75">
      <c r="B42" s="141"/>
      <c r="C42" s="141"/>
      <c r="D42" s="141"/>
      <c r="E42" s="141"/>
    </row>
    <row r="43" spans="2:5" ht="12.75">
      <c r="B43" s="140" t="s">
        <v>224</v>
      </c>
      <c r="C43" s="140" t="s">
        <v>225</v>
      </c>
      <c r="D43" s="141"/>
      <c r="E43" s="141"/>
    </row>
    <row r="44" spans="2:5" ht="12.75">
      <c r="B44" s="142" t="s">
        <v>226</v>
      </c>
      <c r="C44" s="133" t="s">
        <v>323</v>
      </c>
      <c r="D44" s="137"/>
      <c r="E44" s="137">
        <f>ROUND($E$39*1.2,2)</f>
        <v>1147.01</v>
      </c>
    </row>
    <row r="45" spans="2:5" ht="12.75">
      <c r="B45" s="142" t="s">
        <v>227</v>
      </c>
      <c r="C45" s="133" t="s">
        <v>323</v>
      </c>
      <c r="D45" s="137"/>
      <c r="E45" s="137">
        <f>ROUND($E$39*1.2,2)</f>
        <v>1147.01</v>
      </c>
    </row>
    <row r="46" spans="2:5" ht="12.75">
      <c r="B46" s="142" t="s">
        <v>228</v>
      </c>
      <c r="C46" s="133" t="s">
        <v>323</v>
      </c>
      <c r="D46" s="137"/>
      <c r="E46" s="137">
        <f>ROUND($E$39*1.2,2)</f>
        <v>1147.01</v>
      </c>
    </row>
    <row r="47" spans="2:5" ht="12.75">
      <c r="B47" s="142" t="s">
        <v>229</v>
      </c>
      <c r="C47" s="133" t="s">
        <v>323</v>
      </c>
      <c r="D47" s="137"/>
      <c r="E47" s="137">
        <f>ROUND($E$39*1.2,2)</f>
        <v>1147.01</v>
      </c>
    </row>
    <row r="48" spans="2:5" ht="12.75">
      <c r="B48" s="142" t="s">
        <v>230</v>
      </c>
      <c r="C48" s="133" t="s">
        <v>324</v>
      </c>
      <c r="D48" s="137"/>
      <c r="E48" s="137">
        <f aca="true" t="shared" si="2" ref="E48:E53">ROUND($E$39*1,2)</f>
        <v>955.84</v>
      </c>
    </row>
    <row r="49" spans="2:5" ht="12.75">
      <c r="B49" s="142" t="s">
        <v>231</v>
      </c>
      <c r="C49" s="133" t="s">
        <v>324</v>
      </c>
      <c r="D49" s="137"/>
      <c r="E49" s="137">
        <f t="shared" si="2"/>
        <v>955.84</v>
      </c>
    </row>
    <row r="50" spans="2:5" ht="12.75">
      <c r="B50" s="142" t="s">
        <v>232</v>
      </c>
      <c r="C50" s="133" t="s">
        <v>324</v>
      </c>
      <c r="D50" s="137"/>
      <c r="E50" s="137">
        <f t="shared" si="2"/>
        <v>955.84</v>
      </c>
    </row>
    <row r="51" spans="2:5" ht="12.75">
      <c r="B51" s="142" t="s">
        <v>233</v>
      </c>
      <c r="C51" s="133" t="s">
        <v>324</v>
      </c>
      <c r="D51" s="137"/>
      <c r="E51" s="137">
        <f t="shared" si="2"/>
        <v>955.84</v>
      </c>
    </row>
    <row r="52" spans="2:5" ht="12.75">
      <c r="B52" s="142" t="s">
        <v>234</v>
      </c>
      <c r="C52" s="133" t="s">
        <v>324</v>
      </c>
      <c r="D52" s="137"/>
      <c r="E52" s="137">
        <f t="shared" si="2"/>
        <v>955.84</v>
      </c>
    </row>
    <row r="53" spans="2:5" ht="13.5" thickBot="1">
      <c r="B53" s="143" t="s">
        <v>235</v>
      </c>
      <c r="C53" s="133" t="s">
        <v>324</v>
      </c>
      <c r="D53" s="137"/>
      <c r="E53" s="137">
        <f t="shared" si="2"/>
        <v>955.84</v>
      </c>
    </row>
    <row r="54" spans="2:5" ht="12.75">
      <c r="B54" s="144" t="s">
        <v>236</v>
      </c>
      <c r="C54" s="145"/>
      <c r="D54" s="146"/>
      <c r="E54" s="146">
        <f>SUM(E44:E53)</f>
        <v>10323.08</v>
      </c>
    </row>
    <row r="55" spans="2:5" ht="12.75">
      <c r="B55" s="142" t="s">
        <v>237</v>
      </c>
      <c r="C55" s="133" t="s">
        <v>238</v>
      </c>
      <c r="D55" s="137"/>
      <c r="E55" s="137">
        <f>E40*10</f>
        <v>500</v>
      </c>
    </row>
    <row r="56" spans="2:5" ht="12.75">
      <c r="B56" s="142" t="s">
        <v>239</v>
      </c>
      <c r="C56" s="141"/>
      <c r="D56" s="139"/>
      <c r="E56" s="139">
        <f>E41</f>
        <v>488</v>
      </c>
    </row>
    <row r="57" spans="2:5" ht="12.75">
      <c r="B57" s="135" t="s">
        <v>240</v>
      </c>
      <c r="C57" s="141"/>
      <c r="D57" s="138"/>
      <c r="E57" s="138">
        <f>SUM(E54:E56)</f>
        <v>11311.08</v>
      </c>
    </row>
    <row r="58" ht="12.75">
      <c r="B58" s="68" t="s">
        <v>245</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2021</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9" customWidth="1"/>
    <col min="2" max="2" width="8.8515625" style="9" customWidth="1"/>
    <col min="3" max="3" width="18.140625" style="9" customWidth="1"/>
    <col min="4" max="16384" width="8.8515625" style="9" customWidth="1"/>
  </cols>
  <sheetData>
    <row r="1" spans="1:3" ht="14.25">
      <c r="A1" s="213"/>
      <c r="B1" s="213"/>
      <c r="C1" s="213"/>
    </row>
    <row r="2" spans="1:3" ht="18">
      <c r="A2" s="216" t="s">
        <v>249</v>
      </c>
      <c r="B2" s="216"/>
      <c r="C2" s="216"/>
    </row>
    <row r="3" spans="1:3" ht="18">
      <c r="A3" s="216" t="s">
        <v>250</v>
      </c>
      <c r="B3" s="216"/>
      <c r="C3" s="216"/>
    </row>
    <row r="4" spans="1:3" ht="7.5" customHeight="1">
      <c r="A4" s="213"/>
      <c r="B4" s="213"/>
      <c r="C4" s="213"/>
    </row>
    <row r="5" spans="1:3" ht="100.5" customHeight="1">
      <c r="A5" s="214" t="s">
        <v>251</v>
      </c>
      <c r="B5" s="214"/>
      <c r="C5" s="214"/>
    </row>
    <row r="6" spans="1:3" ht="14.25">
      <c r="A6" s="213"/>
      <c r="B6" s="213"/>
      <c r="C6" s="213"/>
    </row>
    <row r="7" spans="1:3" ht="15">
      <c r="A7" s="220" t="s">
        <v>252</v>
      </c>
      <c r="B7" s="220"/>
      <c r="C7" s="220"/>
    </row>
    <row r="8" spans="1:3" ht="88.5" customHeight="1">
      <c r="A8" s="215" t="s">
        <v>289</v>
      </c>
      <c r="B8" s="215"/>
      <c r="C8" s="215"/>
    </row>
    <row r="9" spans="1:3" ht="15">
      <c r="A9" s="210" t="s">
        <v>290</v>
      </c>
      <c r="B9" s="210"/>
      <c r="C9" s="210"/>
    </row>
    <row r="10" spans="1:3" ht="15">
      <c r="A10" s="210" t="s">
        <v>291</v>
      </c>
      <c r="B10" s="210"/>
      <c r="C10" s="210"/>
    </row>
    <row r="11" spans="1:3" ht="15">
      <c r="A11" s="210" t="s">
        <v>292</v>
      </c>
      <c r="B11" s="210"/>
      <c r="C11" s="210"/>
    </row>
    <row r="12" spans="1:3" ht="15">
      <c r="A12" s="210" t="s">
        <v>293</v>
      </c>
      <c r="B12" s="210"/>
      <c r="C12" s="210"/>
    </row>
    <row r="13" spans="1:3" ht="15">
      <c r="A13" s="210" t="s">
        <v>294</v>
      </c>
      <c r="B13" s="210"/>
      <c r="C13" s="210"/>
    </row>
    <row r="14" spans="1:3" ht="14.25">
      <c r="A14" s="213"/>
      <c r="B14" s="213"/>
      <c r="C14" s="213"/>
    </row>
    <row r="15" spans="1:3" ht="148.5" customHeight="1">
      <c r="A15" s="212" t="s">
        <v>295</v>
      </c>
      <c r="B15" s="212"/>
      <c r="C15" s="212"/>
    </row>
    <row r="16" spans="1:3" ht="14.25">
      <c r="A16" s="213"/>
      <c r="B16" s="213"/>
      <c r="C16" s="213"/>
    </row>
    <row r="17" spans="1:3" ht="85.5" customHeight="1">
      <c r="A17" s="215" t="s">
        <v>296</v>
      </c>
      <c r="B17" s="215"/>
      <c r="C17" s="215"/>
    </row>
    <row r="18" spans="1:3" ht="15">
      <c r="A18" s="218"/>
      <c r="B18" s="218"/>
      <c r="C18" s="218"/>
    </row>
    <row r="19" spans="1:3" ht="15">
      <c r="A19" s="219" t="s">
        <v>253</v>
      </c>
      <c r="B19" s="219"/>
      <c r="C19" s="219"/>
    </row>
    <row r="20" spans="1:3" ht="15">
      <c r="A20" s="220" t="s">
        <v>297</v>
      </c>
      <c r="B20" s="220"/>
      <c r="C20" s="220"/>
    </row>
    <row r="21" spans="1:3" ht="101.25" customHeight="1">
      <c r="A21" s="221" t="s">
        <v>254</v>
      </c>
      <c r="B21" s="221"/>
      <c r="C21" s="221"/>
    </row>
    <row r="22" spans="1:3" ht="14.25">
      <c r="A22" s="222"/>
      <c r="B22" s="222"/>
      <c r="C22" s="222"/>
    </row>
    <row r="23" spans="1:3" ht="15">
      <c r="A23" s="220" t="s">
        <v>298</v>
      </c>
      <c r="B23" s="220"/>
      <c r="C23" s="220"/>
    </row>
    <row r="24" spans="1:3" ht="86.25" customHeight="1">
      <c r="A24" s="215" t="s">
        <v>255</v>
      </c>
      <c r="B24" s="215"/>
      <c r="C24" s="215"/>
    </row>
    <row r="26" spans="1:3" ht="18">
      <c r="A26" s="216" t="s">
        <v>256</v>
      </c>
      <c r="B26" s="216"/>
      <c r="C26" s="216"/>
    </row>
    <row r="27" spans="1:3" ht="15">
      <c r="A27" s="217" t="s">
        <v>257</v>
      </c>
      <c r="B27" s="217"/>
      <c r="C27" s="217"/>
    </row>
    <row r="28" spans="1:3" ht="15">
      <c r="A28" s="217" t="s">
        <v>258</v>
      </c>
      <c r="B28" s="217"/>
      <c r="C28" s="217"/>
    </row>
    <row r="29" ht="8.25" customHeight="1"/>
    <row r="30" ht="15">
      <c r="A30" s="10" t="s">
        <v>259</v>
      </c>
    </row>
    <row r="31" spans="1:3" ht="14.25">
      <c r="A31" s="210" t="s">
        <v>284</v>
      </c>
      <c r="B31" s="210"/>
      <c r="C31" s="210"/>
    </row>
    <row r="32" spans="1:3" ht="14.25">
      <c r="A32" s="210" t="s">
        <v>285</v>
      </c>
      <c r="B32" s="210"/>
      <c r="C32" s="210"/>
    </row>
    <row r="33" spans="1:3" ht="14.25">
      <c r="A33" s="210" t="s">
        <v>286</v>
      </c>
      <c r="B33" s="210"/>
      <c r="C33" s="210"/>
    </row>
    <row r="34" spans="1:3" ht="14.25">
      <c r="A34" s="210" t="s">
        <v>287</v>
      </c>
      <c r="B34" s="210"/>
      <c r="C34" s="210"/>
    </row>
    <row r="35" spans="1:3" ht="15" thickBot="1">
      <c r="A35" s="211" t="s">
        <v>288</v>
      </c>
      <c r="B35" s="211"/>
      <c r="C35" s="211"/>
    </row>
    <row r="36" spans="1:3" ht="6" customHeight="1">
      <c r="A36" s="11"/>
      <c r="B36" s="12"/>
      <c r="C36" s="12"/>
    </row>
    <row r="37" spans="1:3" ht="30.75" thickBot="1">
      <c r="A37" s="13" t="s">
        <v>260</v>
      </c>
      <c r="B37" s="14" t="s">
        <v>261</v>
      </c>
      <c r="C37" s="14" t="s">
        <v>262</v>
      </c>
    </row>
    <row r="38" spans="1:3" ht="66.75" customHeight="1" thickBot="1">
      <c r="A38" s="203" t="s">
        <v>263</v>
      </c>
      <c r="B38" s="15" t="s">
        <v>264</v>
      </c>
      <c r="C38" s="15" t="s">
        <v>265</v>
      </c>
    </row>
    <row r="39" spans="1:3" ht="72" thickBot="1">
      <c r="A39" s="205"/>
      <c r="B39" s="15" t="s">
        <v>266</v>
      </c>
      <c r="C39" s="15" t="s">
        <v>267</v>
      </c>
    </row>
    <row r="40" spans="1:3" ht="15" thickBot="1">
      <c r="A40" s="206"/>
      <c r="B40" s="16" t="s">
        <v>268</v>
      </c>
      <c r="C40" s="17">
        <v>0</v>
      </c>
    </row>
    <row r="41" spans="1:3" ht="42.75">
      <c r="A41" s="203" t="s">
        <v>269</v>
      </c>
      <c r="B41" s="203" t="s">
        <v>264</v>
      </c>
      <c r="C41" s="18" t="s">
        <v>270</v>
      </c>
    </row>
    <row r="42" spans="1:3" ht="29.25" thickBot="1">
      <c r="A42" s="205"/>
      <c r="B42" s="204"/>
      <c r="C42" s="15" t="s">
        <v>271</v>
      </c>
    </row>
    <row r="43" spans="1:3" ht="72" thickBot="1">
      <c r="A43" s="205"/>
      <c r="B43" s="15" t="s">
        <v>266</v>
      </c>
      <c r="C43" s="15" t="s">
        <v>272</v>
      </c>
    </row>
    <row r="44" spans="1:3" ht="15" thickBot="1">
      <c r="A44" s="206"/>
      <c r="B44" s="16" t="s">
        <v>268</v>
      </c>
      <c r="C44" s="17">
        <v>0</v>
      </c>
    </row>
    <row r="45" spans="1:3" ht="72" thickBot="1">
      <c r="A45" s="207" t="s">
        <v>273</v>
      </c>
      <c r="B45" s="15">
        <v>1</v>
      </c>
      <c r="C45" s="15" t="s">
        <v>274</v>
      </c>
    </row>
    <row r="46" spans="1:3" ht="72" thickBot="1">
      <c r="A46" s="208"/>
      <c r="B46" s="15" t="s">
        <v>275</v>
      </c>
      <c r="C46" s="15" t="s">
        <v>276</v>
      </c>
    </row>
    <row r="47" spans="1:3" ht="72" thickBot="1">
      <c r="A47" s="208"/>
      <c r="B47" s="15" t="s">
        <v>266</v>
      </c>
      <c r="C47" s="15" t="s">
        <v>277</v>
      </c>
    </row>
    <row r="48" spans="1:3" ht="15" thickBot="1">
      <c r="A48" s="209"/>
      <c r="B48" s="15" t="s">
        <v>268</v>
      </c>
      <c r="C48" s="19">
        <v>0</v>
      </c>
    </row>
    <row r="49" spans="1:3" ht="60" customHeight="1" thickBot="1">
      <c r="A49" s="203" t="s">
        <v>278</v>
      </c>
      <c r="B49" s="15" t="s">
        <v>279</v>
      </c>
      <c r="C49" s="15" t="s">
        <v>280</v>
      </c>
    </row>
    <row r="50" spans="1:3" ht="61.5" customHeight="1" thickBot="1">
      <c r="A50" s="205"/>
      <c r="B50" s="15" t="s">
        <v>281</v>
      </c>
      <c r="C50" s="15" t="s">
        <v>282</v>
      </c>
    </row>
    <row r="51" spans="1:3" ht="72" thickBot="1">
      <c r="A51" s="205"/>
      <c r="B51" s="15" t="s">
        <v>266</v>
      </c>
      <c r="C51" s="15" t="s">
        <v>283</v>
      </c>
    </row>
    <row r="52" spans="1:3" ht="15" thickBot="1">
      <c r="A52" s="206"/>
      <c r="B52" s="15" t="s">
        <v>268</v>
      </c>
      <c r="C52" s="19">
        <v>0</v>
      </c>
    </row>
  </sheetData>
  <sheetProtection/>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horizontalDpi="600" verticalDpi="600" orientation="portrait" scale="75" r:id="rId2"/>
  <headerFooter>
    <oddHeader>&amp;L&amp;G&amp;C&amp;"Arial,Bold"&amp;12
MEDICAID - TRADITIONAL AND MANAGED CARE
CHEMICAL DEPENDENCY DETOXIFICATION PAYMENTS</oddHeader>
    <oddFooter>&amp;L&amp;A&amp;C&amp;P of &amp;N&amp;RJanuary 2021</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28125" style="5" customWidth="1"/>
    <col min="2" max="16384" width="8.8515625" style="8" customWidth="1"/>
  </cols>
  <sheetData>
    <row r="1" ht="62.25" customHeight="1">
      <c r="A1" s="147" t="s">
        <v>153</v>
      </c>
    </row>
    <row r="2" ht="20.25" customHeight="1" thickBot="1">
      <c r="A2" s="148" t="s">
        <v>154</v>
      </c>
    </row>
    <row r="3" ht="131.25" customHeight="1">
      <c r="A3" s="149" t="s">
        <v>155</v>
      </c>
    </row>
    <row r="4" ht="63">
      <c r="A4" s="150" t="s">
        <v>156</v>
      </c>
    </row>
    <row r="5" ht="15.75">
      <c r="A5" s="150" t="s">
        <v>157</v>
      </c>
    </row>
    <row r="6" ht="15.75">
      <c r="A6" s="150" t="s">
        <v>158</v>
      </c>
    </row>
    <row r="7" ht="15.75">
      <c r="A7" s="150" t="s">
        <v>159</v>
      </c>
    </row>
    <row r="8" ht="15.75">
      <c r="A8" s="150" t="s">
        <v>160</v>
      </c>
    </row>
    <row r="9" ht="160.5" customHeight="1">
      <c r="A9" s="151" t="s">
        <v>161</v>
      </c>
    </row>
    <row r="10" ht="31.5">
      <c r="A10" s="150" t="s">
        <v>162</v>
      </c>
    </row>
    <row r="11" ht="15.75">
      <c r="A11" s="150" t="s">
        <v>163</v>
      </c>
    </row>
    <row r="12" ht="31.5">
      <c r="A12" s="150" t="s">
        <v>164</v>
      </c>
    </row>
    <row r="13" ht="31.5">
      <c r="A13" s="150" t="s">
        <v>165</v>
      </c>
    </row>
    <row r="14" ht="47.2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8.8515625" defaultRowHeight="12.75"/>
  <cols>
    <col min="1" max="1" width="2.7109375" style="8" customWidth="1"/>
    <col min="2" max="2" width="83.57421875" style="8" customWidth="1"/>
    <col min="3" max="16384" width="8.8515625" style="8" customWidth="1"/>
  </cols>
  <sheetData>
    <row r="2" ht="15">
      <c r="B2" s="7" t="s">
        <v>93</v>
      </c>
    </row>
    <row r="3" ht="15">
      <c r="B3" s="1" t="s">
        <v>94</v>
      </c>
    </row>
    <row r="4" ht="12.75">
      <c r="B4" s="2"/>
    </row>
    <row r="5" ht="12.75">
      <c r="B5" s="3" t="s">
        <v>95</v>
      </c>
    </row>
    <row r="6" ht="12.75">
      <c r="B6" s="3" t="s">
        <v>96</v>
      </c>
    </row>
    <row r="7" ht="12.75">
      <c r="B7" s="3" t="s">
        <v>97</v>
      </c>
    </row>
    <row r="8" ht="12.75">
      <c r="B8" s="3" t="s">
        <v>98</v>
      </c>
    </row>
    <row r="9" ht="12.75">
      <c r="B9" s="3" t="s">
        <v>99</v>
      </c>
    </row>
    <row r="10" ht="12.75">
      <c r="B10" s="6" t="s">
        <v>200</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2021-05-17T16:29:08Z</cp:lastPrinted>
  <dcterms:created xsi:type="dcterms:W3CDTF">2003-05-01T18:45:15Z</dcterms:created>
  <dcterms:modified xsi:type="dcterms:W3CDTF">2021-05-24T14:19:54Z</dcterms:modified>
  <cp:category/>
  <cp:version/>
  <cp:contentType/>
  <cp:contentStatus/>
</cp:coreProperties>
</file>