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3" activeTab="0"/>
  </bookViews>
  <sheets>
    <sheet name="Inlier" sheetId="1" r:id="rId1"/>
    <sheet name="Transfer" sheetId="2" r:id="rId2"/>
    <sheet name="High Cost" sheetId="3" r:id="rId3"/>
    <sheet name="MMC Rate Code 2290" sheetId="4" r:id="rId4"/>
    <sheet name="Exempt Unit_excl Psych" sheetId="5" r:id="rId5"/>
    <sheet name="Psych Only"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6">'86-1.21'!$A$1:$A$15</definedName>
    <definedName name="_xlnm.Print_Area" localSheetId="4">'Exempt Unit_excl Psych'!$A$1:$D$25</definedName>
    <definedName name="_xlnm.Print_Area" localSheetId="2">'High Cost'!$A$1:$D$36</definedName>
    <definedName name="_xlnm.Print_Area" localSheetId="0">'Inlier'!$A$1:$D$24</definedName>
    <definedName name="_xlnm.Print_Area" localSheetId="5">'Psych Only'!$A$1:$D$60</definedName>
    <definedName name="_xlnm.Print_Area" localSheetId="7">'Section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 localSheetId="5">#REF!</definedName>
    <definedName name="transferlist">#REF!</definedName>
    <definedName name="updown" localSheetId="5">#REF!</definedName>
    <definedName name="updown">#REF!</definedName>
    <definedName name="ynlist">#REF!</definedName>
  </definedNames>
  <calcPr fullCalcOnLoad="1"/>
</workbook>
</file>

<file path=xl/sharedStrings.xml><?xml version="1.0" encoding="utf-8"?>
<sst xmlns="http://schemas.openxmlformats.org/spreadsheetml/2006/main" count="497" uniqueCount="302">
  <si>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</si>
  <si>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</si>
  <si>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</si>
  <si>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</si>
  <si>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</si>
  <si>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</si>
  <si>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</si>
  <si>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</si>
  <si>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</si>
  <si>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</si>
  <si>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</si>
  <si>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</si>
  <si>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</si>
  <si>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</si>
  <si>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</si>
  <si>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</si>
  <si>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</si>
  <si>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</si>
  <si>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</si>
  <si>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</si>
  <si>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</si>
  <si>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</si>
  <si>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</si>
  <si>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</si>
  <si>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</si>
  <si>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</si>
  <si>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</si>
  <si>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</si>
  <si>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</si>
  <si>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</si>
  <si>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</si>
  <si>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</si>
  <si>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</si>
  <si>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</si>
  <si>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</si>
  <si>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</si>
  <si>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</si>
  <si>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</si>
  <si>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</si>
  <si>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</si>
  <si>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</si>
  <si>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</si>
  <si>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</si>
  <si>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</si>
  <si>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</si>
  <si>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</si>
  <si>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</si>
  <si>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</si>
  <si>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</si>
  <si>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</si>
  <si>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</si>
  <si>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</si>
  <si>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</si>
  <si>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</si>
  <si>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</si>
  <si>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</si>
  <si>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</si>
  <si>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</si>
  <si>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</si>
  <si>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</si>
  <si>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</si>
  <si>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</si>
  <si>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</si>
  <si>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</si>
  <si>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</si>
  <si>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</si>
  <si>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</si>
  <si>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</si>
  <si>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</si>
  <si>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</si>
  <si>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</si>
  <si>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</si>
  <si>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</si>
  <si>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</si>
  <si>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</si>
  <si>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</si>
  <si>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</si>
  <si>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</si>
  <si>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</si>
  <si>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</si>
  <si>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</si>
  <si>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</si>
  <si>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</si>
  <si>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</si>
  <si>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</si>
  <si>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</si>
  <si>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</si>
  <si>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</si>
  <si>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</si>
  <si>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</si>
  <si>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</si>
  <si>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</si>
  <si>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</si>
  <si>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</si>
  <si>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</si>
  <si>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</si>
  <si>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</si>
  <si>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</si>
  <si>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</si>
  <si>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</si>
  <si>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</si>
  <si>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</si>
  <si>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</si>
  <si>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</si>
  <si>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</si>
  <si>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</si>
  <si>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</si>
  <si>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</si>
  <si>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</si>
  <si>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</si>
  <si>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</si>
  <si>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</si>
  <si>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</si>
  <si>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</si>
  <si>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</si>
  <si>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</si>
  <si>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</si>
  <si>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</si>
  <si>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</si>
  <si>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</si>
  <si>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</si>
  <si>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</si>
  <si>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</si>
  <si>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</si>
  <si>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</si>
  <si>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</si>
  <si>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</si>
  <si>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</si>
  <si>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</si>
  <si>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</si>
  <si>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</si>
  <si>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</si>
  <si>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</si>
  <si>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</si>
  <si>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</si>
  <si>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</si>
  <si>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</si>
  <si>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</si>
  <si>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</si>
  <si>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</si>
  <si>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</si>
  <si>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</si>
  <si>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</si>
  <si>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</si>
  <si>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</si>
  <si>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</si>
  <si>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</si>
  <si>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</si>
  <si>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</si>
  <si>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</si>
  <si>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</si>
  <si>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</si>
  <si>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</si>
  <si>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</si>
  <si>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</si>
  <si>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</si>
  <si>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</si>
  <si>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</si>
  <si>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</si>
  <si>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</si>
  <si>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</si>
  <si>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</si>
  <si>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</si>
  <si>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</si>
  <si>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</si>
  <si>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</si>
  <si>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</si>
  <si>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</si>
  <si>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</si>
  <si>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</si>
  <si>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</si>
  <si>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</si>
  <si>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</si>
  <si>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</si>
  <si>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</si>
  <si>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</si>
  <si>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</si>
  <si>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</si>
  <si>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</si>
  <si>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</si>
  <si>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</si>
  <si>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</si>
  <si>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</si>
  <si>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</si>
  <si>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</si>
  <si>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</si>
  <si>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</si>
  <si>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</si>
  <si>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</si>
  <si>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</si>
  <si>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</si>
  <si>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</si>
  <si>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</si>
  <si>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</si>
  <si>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</si>
  <si>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</si>
  <si>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</si>
  <si>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</si>
  <si>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</si>
  <si>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</si>
  <si>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</si>
  <si>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</si>
  <si>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</si>
  <si>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</si>
  <si>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</si>
  <si>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</si>
  <si>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</si>
  <si>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</si>
  <si>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</si>
  <si>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</si>
  <si>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</si>
  <si>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</si>
  <si>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</si>
  <si>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</si>
  <si>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</si>
  <si>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</si>
  <si>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</si>
  <si>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</si>
  <si>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</si>
  <si>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</si>
  <si>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</si>
  <si>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</si>
  <si>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</si>
  <si>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</si>
  <si>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</si>
  <si>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</si>
  <si>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</si>
  <si>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</si>
  <si>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</si>
  <si>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t>Medicaid             Managed Care "Default &amp; Contract" Rates                      (excludes GME)</t>
  </si>
  <si>
    <r>
      <t>Acute Per Diem Rate or Alternate Payment Per Diem (Medicaid Managed Care excluding DME)</t>
    </r>
    <r>
      <rPr>
        <b/>
        <sz val="10"/>
        <color indexed="10"/>
        <rFont val="Times New Roman"/>
        <family val="1"/>
      </rPr>
      <t xml:space="preserve"> </t>
    </r>
  </si>
  <si>
    <t>Per Case Service Intensity Weight for Psych DRG Classification</t>
  </si>
  <si>
    <t>Age Adjustment Factor</t>
  </si>
  <si>
    <t>Age Factor (17 &amp; under=1.0872,   18 &amp; over =1.0000)</t>
  </si>
  <si>
    <t>Comorbidity Factor(s)</t>
  </si>
  <si>
    <r>
      <t>*Comorbidity Weight Factors (DOH)                                                       (</t>
    </r>
    <r>
      <rPr>
        <b/>
        <sz val="9"/>
        <rFont val="Times New Roman"/>
        <family val="1"/>
      </rPr>
      <t>If more than 1 exists, use highest weight factor)</t>
    </r>
  </si>
  <si>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</si>
  <si>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</si>
  <si>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</si>
  <si>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</si>
  <si>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</si>
  <si>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</si>
  <si>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</si>
  <si>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</si>
  <si>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</si>
  <si>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</si>
  <si>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r>
      <t xml:space="preserve">                              ALC Rates: Psychiatric </t>
    </r>
    <r>
      <rPr>
        <b/>
        <i/>
        <sz val="10"/>
        <color indexed="18"/>
        <rFont val="Times New Roman"/>
        <family val="1"/>
      </rPr>
      <t>(2962, 2963)</t>
    </r>
  </si>
  <si>
    <r>
      <t xml:space="preserve">Rate Code Key:  </t>
    </r>
    <r>
      <rPr>
        <b/>
        <sz val="10"/>
        <rFont val="Times New Roman"/>
        <family val="1"/>
      </rPr>
      <t>Psychiatric</t>
    </r>
    <r>
      <rPr>
        <b/>
        <i/>
        <sz val="10"/>
        <rFont val="Times New Roman"/>
        <family val="1"/>
      </rPr>
      <t xml:space="preserve"> </t>
    </r>
    <r>
      <rPr>
        <b/>
        <i/>
        <sz val="10"/>
        <color indexed="18"/>
        <rFont val="Times New Roman"/>
        <family val="1"/>
      </rPr>
      <t>(2852)</t>
    </r>
  </si>
  <si>
    <r>
      <t xml:space="preserve">EU Rates: Specialty 201 </t>
    </r>
    <r>
      <rPr>
        <b/>
        <i/>
        <sz val="10"/>
        <color indexed="18"/>
        <rFont val="Times New Roman"/>
        <family val="1"/>
      </rPr>
      <t>(2947, 2948, 2949, 2959)</t>
    </r>
    <r>
      <rPr>
        <b/>
        <sz val="10"/>
        <rFont val="Times New Roman"/>
        <family val="1"/>
      </rPr>
      <t xml:space="preserve">; </t>
    </r>
    <r>
      <rPr>
        <b/>
        <sz val="10"/>
        <rFont val="Times New Roman"/>
        <family val="1"/>
      </rPr>
      <t xml:space="preserve">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</si>
  <si>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t>
    </r>
    <r>
      <rPr>
        <b/>
        <sz val="10"/>
        <rFont val="Times New Roman"/>
        <family val="1"/>
      </rPr>
      <t xml:space="preserve">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</si>
  <si>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</si>
  <si>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</si>
  <si>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</si>
  <si>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</si>
  <si>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</si>
  <si>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</si>
  <si>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</si>
  <si>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</si>
  <si>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</si>
  <si>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</si>
  <si>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</si>
  <si>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</si>
  <si>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</si>
  <si>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</si>
  <si>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</si>
  <si>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</si>
  <si>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</si>
  <si>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</si>
  <si>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</si>
  <si>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</si>
  <si>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</si>
  <si>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</si>
  <si>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</si>
  <si>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</si>
  <si>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</si>
  <si>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</si>
  <si>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</si>
  <si>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</si>
  <si>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</si>
  <si>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</si>
  <si>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</si>
  <si>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</si>
  <si>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</si>
  <si>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</si>
  <si>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</si>
  <si>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</si>
  <si>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</si>
  <si>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</si>
  <si>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</si>
  <si>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</si>
  <si>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</si>
  <si>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</si>
  <si>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</si>
  <si>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</si>
  <si>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</si>
  <si>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</si>
  <si>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r>
      <t>Mental Retardation Factor (</t>
    </r>
    <r>
      <rPr>
        <b/>
        <u val="single"/>
        <sz val="10"/>
        <rFont val="Times New Roman"/>
        <family val="1"/>
      </rPr>
      <t>if applicable</t>
    </r>
    <r>
      <rPr>
        <b/>
        <sz val="10"/>
        <rFont val="Times New Roman"/>
        <family val="1"/>
      </rPr>
      <t>)</t>
    </r>
  </si>
  <si>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</si>
  <si>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</si>
  <si>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r>
      <t xml:space="preserve">Repeat for </t>
    </r>
    <r>
      <rPr>
        <b/>
        <u val="single"/>
        <sz val="10"/>
        <rFont val="Times New Roman"/>
        <family val="1"/>
      </rPr>
      <t>each</t>
    </r>
    <r>
      <rPr>
        <b/>
        <sz val="10"/>
        <rFont val="Times New Roman"/>
        <family val="1"/>
      </rPr>
      <t xml:space="preserve"> day of the stay: Line 2 x Line 3 x Line 4 x Line 5 x Line 6 x applicable Line 7 factor. Then, add the totals from Lines 8 and 9</t>
    </r>
  </si>
  <si>
    <t>PUB_IP_MA_FFS_EU_Rate Code 2962, 2963 (Col 6)</t>
  </si>
  <si>
    <t>*SIW APR-DRG Table (DOH) - Psych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</si>
</sst>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96">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Times New Roman"/>
      <family val="1"/>
    </font>
    <font>
      <b/>
      <i/>
      <sz val="10"/>
      <name val="Times New Roman"/>
      <family val="1"/>
    </font>
    <font>
      <b/>
      <u val="single"/>
      <sz val="10"/>
      <name val="Times New Roman"/>
      <family val="1"/>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9"/>
      <color indexed="62"/>
      <name val="Times New Roman"/>
      <family val="1"/>
    </font>
    <font>
      <b/>
      <i/>
      <u val="single"/>
      <sz val="11"/>
      <color indexed="18"/>
      <name val="Times New Roman"/>
      <family val="1"/>
    </font>
    <font>
      <b/>
      <sz val="12"/>
      <color indexed="18"/>
      <name val="Times New Roman"/>
      <family val="1"/>
    </font>
    <font>
      <b/>
      <sz val="12"/>
      <color indexed="62"/>
      <name val="Times New Roman"/>
      <family val="1"/>
    </font>
    <font>
      <b/>
      <i/>
      <u val="single"/>
      <sz val="10"/>
      <color indexed="18"/>
      <name val="Times New Roman"/>
      <family val="1"/>
    </font>
    <font>
      <sz val="9"/>
      <color indexed="8"/>
      <name val="Calibri"/>
      <family val="2"/>
    </font>
    <font>
      <b/>
      <sz val="9"/>
      <color indexed="8"/>
      <name val="Calibri"/>
      <family val="2"/>
    </font>
    <font>
      <b/>
      <sz val="13"/>
      <color indexed="8"/>
      <name val="Times New Roman"/>
      <family val="1"/>
    </font>
    <font>
      <b/>
      <i/>
      <sz val="14"/>
      <color indexed="8"/>
      <name val="Times New Roman"/>
      <family val="1"/>
    </font>
    <font>
      <b/>
      <sz val="11"/>
      <color indexed="1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i/>
      <sz val="9"/>
      <color rgb="FF7030A0"/>
      <name val="Times New Roman"/>
      <family val="1"/>
    </font>
    <font>
      <b/>
      <i/>
      <u val="single"/>
      <sz val="11"/>
      <color rgb="FF000099"/>
      <name val="Times New Roman"/>
      <family val="1"/>
    </font>
    <font>
      <b/>
      <sz val="10"/>
      <color rgb="FF7030A0"/>
      <name val="Times New Roman"/>
      <family val="1"/>
    </font>
    <font>
      <b/>
      <sz val="12"/>
      <color rgb="FF000099"/>
      <name val="Times New Roman"/>
      <family val="1"/>
    </font>
    <font>
      <b/>
      <u val="single"/>
      <sz val="11"/>
      <color rgb="FF0000FF"/>
      <name val="Times New Roman"/>
      <family val="1"/>
    </font>
    <font>
      <b/>
      <sz val="12"/>
      <color rgb="FF7030A0"/>
      <name val="Times New Roman"/>
      <family val="1"/>
    </font>
    <font>
      <b/>
      <i/>
      <u val="single"/>
      <sz val="10"/>
      <color rgb="FF000099"/>
      <name val="Times New Roman"/>
      <family val="1"/>
    </font>
    <font>
      <sz val="9"/>
      <color theme="1"/>
      <name val="Calibri"/>
      <family val="2"/>
    </font>
    <font>
      <b/>
      <sz val="9"/>
      <color theme="1"/>
      <name val="Calibri"/>
      <family val="2"/>
    </font>
    <font>
      <b/>
      <sz val="13"/>
      <color theme="1"/>
      <name val="Times New Roman"/>
      <family val="1"/>
    </font>
    <font>
      <b/>
      <i/>
      <sz val="14"/>
      <color theme="1"/>
      <name val="Times New Roman"/>
      <family val="1"/>
    </font>
    <font>
      <b/>
      <sz val="11"/>
      <color rgb="FF0000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style="thin"/>
      <right style="thin"/>
      <top style="medium"/>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96">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8"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83"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84"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85"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86"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86"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87" fillId="10" borderId="27" xfId="0" applyNumberFormat="1" applyFont="1" applyFill="1" applyBorder="1" applyAlignment="1">
      <alignment horizontal="right" vertical="top"/>
    </xf>
    <xf numFmtId="0" fontId="83"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8"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8"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0" fillId="0" borderId="0" xfId="0" applyAlignment="1">
      <alignment wrapText="1"/>
    </xf>
    <xf numFmtId="0" fontId="33" fillId="0" borderId="0" xfId="0" applyFont="1" applyAlignment="1" quotePrefix="1">
      <alignment horizontal="left" wrapText="1"/>
    </xf>
    <xf numFmtId="0" fontId="89" fillId="0" borderId="0" xfId="0" applyFont="1" applyFill="1" applyBorder="1" applyAlignment="1">
      <alignment horizontal="center" vertical="center" wrapText="1"/>
    </xf>
    <xf numFmtId="0" fontId="3" fillId="0" borderId="11" xfId="55" applyFont="1" applyBorder="1" applyAlignment="1">
      <alignment vertical="center" wrapText="1"/>
      <protection/>
    </xf>
    <xf numFmtId="0" fontId="3" fillId="0" borderId="11" xfId="55" applyFont="1" applyBorder="1" applyAlignment="1">
      <alignment horizontal="center" vertical="center" wrapText="1"/>
      <protection/>
    </xf>
    <xf numFmtId="0" fontId="3" fillId="0" borderId="24" xfId="55" applyFont="1" applyBorder="1" applyAlignment="1">
      <alignment horizontal="center" vertical="center" wrapText="1"/>
      <protection/>
    </xf>
    <xf numFmtId="49" fontId="87" fillId="10" borderId="27" xfId="55" applyNumberFormat="1" applyFont="1" applyFill="1" applyBorder="1" applyAlignment="1">
      <alignment horizontal="right" vertical="top"/>
      <protection/>
    </xf>
    <xf numFmtId="49" fontId="90" fillId="10" borderId="18" xfId="0" applyNumberFormat="1" applyFont="1" applyFill="1" applyBorder="1" applyAlignment="1">
      <alignment horizontal="left"/>
    </xf>
    <xf numFmtId="0" fontId="91" fillId="0" borderId="11" xfId="0" applyFont="1" applyBorder="1" applyAlignment="1">
      <alignment/>
    </xf>
    <xf numFmtId="168" fontId="91" fillId="0" borderId="11" xfId="0" applyNumberFormat="1" applyFont="1" applyBorder="1" applyAlignment="1">
      <alignment/>
    </xf>
    <xf numFmtId="0" fontId="92" fillId="0" borderId="11" xfId="0" applyFont="1" applyBorder="1" applyAlignment="1">
      <alignment/>
    </xf>
    <xf numFmtId="168" fontId="92" fillId="0" borderId="11" xfId="0" applyNumberFormat="1" applyFont="1" applyBorder="1" applyAlignment="1">
      <alignment/>
    </xf>
    <xf numFmtId="8" fontId="91" fillId="0" borderId="11" xfId="0" applyNumberFormat="1" applyFont="1" applyBorder="1" applyAlignment="1">
      <alignment/>
    </xf>
    <xf numFmtId="8" fontId="92" fillId="0" borderId="11" xfId="0" applyNumberFormat="1" applyFont="1" applyBorder="1" applyAlignment="1">
      <alignment/>
    </xf>
    <xf numFmtId="7" fontId="91" fillId="0" borderId="11" xfId="0" applyNumberFormat="1" applyFont="1" applyBorder="1" applyAlignment="1">
      <alignment/>
    </xf>
    <xf numFmtId="0" fontId="92" fillId="42" borderId="11" xfId="0" applyFont="1" applyFill="1" applyBorder="1" applyAlignment="1">
      <alignment/>
    </xf>
    <xf numFmtId="0" fontId="0" fillId="0" borderId="11" xfId="0" applyBorder="1" applyAlignment="1">
      <alignment/>
    </xf>
    <xf numFmtId="0" fontId="91" fillId="0" borderId="11" xfId="0" applyFont="1" applyFill="1" applyBorder="1" applyAlignment="1">
      <alignment/>
    </xf>
    <xf numFmtId="0" fontId="91" fillId="0" borderId="12" xfId="0" applyFont="1" applyFill="1" applyBorder="1" applyAlignment="1">
      <alignment/>
    </xf>
    <xf numFmtId="0" fontId="91" fillId="0" borderId="31" xfId="0" applyFont="1" applyFill="1" applyBorder="1" applyAlignment="1">
      <alignment/>
    </xf>
    <xf numFmtId="0" fontId="0" fillId="0" borderId="31" xfId="0" applyFont="1" applyBorder="1" applyAlignment="1">
      <alignment/>
    </xf>
    <xf numFmtId="8" fontId="91" fillId="0" borderId="31" xfId="0" applyNumberFormat="1" applyFont="1" applyBorder="1" applyAlignment="1">
      <alignment/>
    </xf>
    <xf numFmtId="0" fontId="3" fillId="10" borderId="0" xfId="0" applyFont="1" applyFill="1" applyBorder="1" applyAlignment="1">
      <alignment horizontal="left" wrapText="1"/>
    </xf>
    <xf numFmtId="0" fontId="6" fillId="34" borderId="11" xfId="0" applyFont="1" applyFill="1" applyBorder="1" applyAlignment="1">
      <alignment horizontal="center"/>
    </xf>
    <xf numFmtId="49" fontId="27" fillId="36" borderId="30" xfId="0" applyNumberFormat="1" applyFont="1" applyFill="1" applyBorder="1" applyAlignment="1">
      <alignment horizontal="left" vertical="center" wrapText="1"/>
    </xf>
    <xf numFmtId="49" fontId="27" fillId="36" borderId="32"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3" xfId="0" applyFont="1" applyFill="1" applyBorder="1" applyAlignment="1">
      <alignment horizontal="left"/>
    </xf>
    <xf numFmtId="0" fontId="28" fillId="34" borderId="30" xfId="0" applyFont="1" applyFill="1" applyBorder="1" applyAlignment="1">
      <alignment horizontal="left"/>
    </xf>
    <xf numFmtId="0" fontId="28" fillId="34" borderId="32" xfId="0" applyFont="1" applyFill="1" applyBorder="1" applyAlignment="1">
      <alignment horizontal="left"/>
    </xf>
    <xf numFmtId="0" fontId="28" fillId="34" borderId="34" xfId="0" applyFont="1" applyFill="1" applyBorder="1" applyAlignment="1">
      <alignment horizontal="left"/>
    </xf>
    <xf numFmtId="0" fontId="28" fillId="34" borderId="35" xfId="0" applyFont="1" applyFill="1" applyBorder="1" applyAlignment="1">
      <alignment horizontal="left"/>
    </xf>
    <xf numFmtId="0" fontId="87" fillId="10" borderId="36" xfId="0" applyFont="1" applyFill="1" applyBorder="1" applyAlignment="1">
      <alignment horizontal="left" vertical="top" wrapText="1"/>
    </xf>
    <xf numFmtId="0" fontId="87" fillId="10" borderId="37" xfId="0" applyFont="1" applyFill="1" applyBorder="1" applyAlignment="1">
      <alignment horizontal="left" vertical="top" wrapText="1"/>
    </xf>
    <xf numFmtId="49" fontId="93" fillId="36" borderId="38" xfId="0" applyNumberFormat="1" applyFont="1" applyFill="1" applyBorder="1" applyAlignment="1" quotePrefix="1">
      <alignment horizontal="center" vertical="center" wrapText="1"/>
    </xf>
    <xf numFmtId="49" fontId="93" fillId="36" borderId="39" xfId="0" applyNumberFormat="1" applyFont="1" applyFill="1" applyBorder="1" applyAlignment="1" quotePrefix="1">
      <alignment horizontal="center" vertical="center" wrapText="1"/>
    </xf>
    <xf numFmtId="49" fontId="93" fillId="36" borderId="40" xfId="0" applyNumberFormat="1" applyFont="1" applyFill="1" applyBorder="1" applyAlignment="1" quotePrefix="1">
      <alignment horizontal="center" vertical="center" wrapText="1"/>
    </xf>
    <xf numFmtId="0" fontId="88" fillId="34" borderId="34" xfId="0" applyFont="1" applyFill="1" applyBorder="1" applyAlignment="1">
      <alignment horizontal="left"/>
    </xf>
    <xf numFmtId="0" fontId="88" fillId="34" borderId="35" xfId="0" applyFont="1" applyFill="1" applyBorder="1" applyAlignment="1">
      <alignment horizontal="left"/>
    </xf>
    <xf numFmtId="0" fontId="94" fillId="43" borderId="30" xfId="0" applyNumberFormat="1" applyFont="1" applyFill="1" applyBorder="1" applyAlignment="1">
      <alignment horizontal="center" vertical="center" wrapText="1"/>
    </xf>
    <xf numFmtId="0" fontId="94" fillId="43" borderId="41" xfId="0" applyNumberFormat="1" applyFont="1" applyFill="1" applyBorder="1" applyAlignment="1">
      <alignment horizontal="center" vertical="center" wrapText="1"/>
    </xf>
    <xf numFmtId="0" fontId="94" fillId="43" borderId="42" xfId="0" applyNumberFormat="1" applyFont="1" applyFill="1" applyBorder="1" applyAlignment="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5" fillId="36" borderId="40" xfId="0" applyNumberFormat="1" applyFont="1" applyFill="1" applyBorder="1" applyAlignment="1" quotePrefix="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16" fillId="38" borderId="40" xfId="0" applyNumberFormat="1" applyFont="1" applyFill="1" applyBorder="1" applyAlignment="1">
      <alignment horizontal="center" vertical="center"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49" fontId="3" fillId="38" borderId="45" xfId="0" applyNumberFormat="1" applyFont="1" applyFill="1" applyBorder="1" applyAlignment="1">
      <alignment horizontal="center" vertical="top" wrapText="1"/>
    </xf>
    <xf numFmtId="0" fontId="21" fillId="33" borderId="41" xfId="0" applyFont="1" applyFill="1" applyBorder="1" applyAlignment="1">
      <alignment vertical="center" wrapText="1"/>
    </xf>
    <xf numFmtId="0" fontId="21" fillId="33" borderId="42" xfId="0" applyFont="1" applyFill="1" applyBorder="1" applyAlignment="1">
      <alignment vertical="center" wrapText="1"/>
    </xf>
    <xf numFmtId="0" fontId="3" fillId="10" borderId="46" xfId="0" applyFont="1" applyFill="1" applyBorder="1" applyAlignment="1">
      <alignment horizontal="left" wrapText="1"/>
    </xf>
    <xf numFmtId="0" fontId="3" fillId="10" borderId="47" xfId="0" applyFont="1" applyFill="1" applyBorder="1" applyAlignment="1">
      <alignment horizontal="left" wrapText="1"/>
    </xf>
    <xf numFmtId="0" fontId="3" fillId="10" borderId="35" xfId="0" applyFont="1" applyFill="1" applyBorder="1" applyAlignment="1">
      <alignment horizontal="left" wrapText="1"/>
    </xf>
    <xf numFmtId="0" fontId="5" fillId="34" borderId="48" xfId="0" applyFont="1" applyFill="1" applyBorder="1" applyAlignment="1">
      <alignment horizontal="left" wrapText="1"/>
    </xf>
    <xf numFmtId="0" fontId="5" fillId="34" borderId="33" xfId="0" applyFont="1" applyFill="1" applyBorder="1" applyAlignment="1">
      <alignment horizontal="left" wrapText="1"/>
    </xf>
    <xf numFmtId="49" fontId="27" fillId="36" borderId="49" xfId="0" applyNumberFormat="1" applyFont="1" applyFill="1" applyBorder="1" applyAlignment="1">
      <alignment horizontal="left" vertical="center" wrapText="1"/>
    </xf>
    <xf numFmtId="0" fontId="28" fillId="34" borderId="11" xfId="0" applyFont="1" applyFill="1" applyBorder="1" applyAlignment="1">
      <alignment horizontal="left"/>
    </xf>
    <xf numFmtId="0" fontId="28" fillId="34" borderId="46" xfId="0" applyFont="1" applyFill="1" applyBorder="1" applyAlignment="1">
      <alignment horizontal="left" wrapText="1"/>
    </xf>
    <xf numFmtId="0" fontId="28" fillId="34" borderId="35" xfId="0" applyFont="1" applyFill="1" applyBorder="1" applyAlignment="1">
      <alignment horizontal="left" wrapText="1"/>
    </xf>
    <xf numFmtId="0" fontId="28" fillId="34" borderId="46" xfId="0" applyFont="1" applyFill="1" applyBorder="1" applyAlignment="1">
      <alignment horizontal="left"/>
    </xf>
    <xf numFmtId="0" fontId="28" fillId="34" borderId="49" xfId="0" applyFont="1" applyFill="1" applyBorder="1" applyAlignment="1">
      <alignment horizontal="left"/>
    </xf>
    <xf numFmtId="0" fontId="95" fillId="10" borderId="36" xfId="55" applyFont="1" applyFill="1" applyBorder="1" applyAlignment="1">
      <alignment horizontal="left" vertical="top" wrapText="1"/>
      <protection/>
    </xf>
    <xf numFmtId="0" fontId="95" fillId="10" borderId="37" xfId="55" applyFont="1" applyFill="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
    </sheetView>
  </sheetViews>
  <sheetFormatPr defaultColWidth="8.8515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2" t="s">
        <v>210</v>
      </c>
    </row>
    <row r="2" spans="1:4" ht="15" customHeight="1">
      <c r="A2" s="156"/>
      <c r="B2" s="157"/>
      <c r="C2" s="25" t="s">
        <v>25</v>
      </c>
      <c r="D2" s="83" t="s">
        <v>25</v>
      </c>
    </row>
    <row r="3" spans="1:4" ht="15" customHeight="1">
      <c r="A3" s="160" t="s">
        <v>0</v>
      </c>
      <c r="B3" s="161"/>
      <c r="C3" s="61"/>
      <c r="D3" s="84" t="s">
        <v>203</v>
      </c>
    </row>
    <row r="4" spans="1:4" s="21" customFormat="1" ht="17.25" customHeight="1">
      <c r="A4" s="85"/>
      <c r="B4" s="39" t="s">
        <v>28</v>
      </c>
      <c r="C4" s="23"/>
      <c r="D4" s="86"/>
    </row>
    <row r="5" spans="1:4" ht="30" customHeight="1">
      <c r="A5" s="87">
        <v>1</v>
      </c>
      <c r="B5" s="18" t="s">
        <v>116</v>
      </c>
      <c r="C5" s="63" t="s">
        <v>135</v>
      </c>
      <c r="D5" s="88" t="s">
        <v>138</v>
      </c>
    </row>
    <row r="6" spans="1:4" ht="27" customHeight="1">
      <c r="A6" s="89" t="s">
        <v>40</v>
      </c>
      <c r="B6" s="9" t="s">
        <v>1</v>
      </c>
      <c r="C6" s="8" t="s">
        <v>134</v>
      </c>
      <c r="D6" s="90" t="str">
        <f>C6</f>
        <v>SIW APR-DRG Table (DOH*) </v>
      </c>
    </row>
    <row r="7" spans="1:4" ht="27.75" customHeight="1">
      <c r="A7" s="89" t="s">
        <v>39</v>
      </c>
      <c r="B7" s="9" t="s">
        <v>119</v>
      </c>
      <c r="C7" s="10" t="s">
        <v>117</v>
      </c>
      <c r="D7" s="91" t="str">
        <f>C7</f>
        <v>Line 1 x Line 2</v>
      </c>
    </row>
    <row r="8" spans="1:4" ht="27" customHeight="1">
      <c r="A8" s="89" t="s">
        <v>35</v>
      </c>
      <c r="B8" s="15" t="s">
        <v>118</v>
      </c>
      <c r="C8" s="63" t="s">
        <v>136</v>
      </c>
      <c r="D8" s="92" t="s">
        <v>85</v>
      </c>
    </row>
    <row r="9" spans="1:4" ht="38.25">
      <c r="A9" s="89" t="s">
        <v>36</v>
      </c>
      <c r="B9" s="7" t="s">
        <v>195</v>
      </c>
      <c r="C9" s="63" t="s">
        <v>137</v>
      </c>
      <c r="D9" s="88" t="s">
        <v>201</v>
      </c>
    </row>
    <row r="10" spans="1:4" ht="16.5" customHeight="1">
      <c r="A10" s="89" t="s">
        <v>37</v>
      </c>
      <c r="B10" s="15" t="s">
        <v>91</v>
      </c>
      <c r="C10" s="8" t="s">
        <v>120</v>
      </c>
      <c r="D10" s="90" t="s">
        <v>122</v>
      </c>
    </row>
    <row r="11" spans="1:4" ht="15.75" customHeight="1">
      <c r="A11" s="158" t="s">
        <v>45</v>
      </c>
      <c r="B11" s="159"/>
      <c r="C11" s="59"/>
      <c r="D11" s="93"/>
    </row>
    <row r="12" spans="1:4" ht="17.25" customHeight="1">
      <c r="A12" s="89" t="s">
        <v>41</v>
      </c>
      <c r="B12" s="7" t="s">
        <v>44</v>
      </c>
      <c r="C12" s="62"/>
      <c r="D12" s="94"/>
    </row>
    <row r="13" spans="1:4" ht="25.5">
      <c r="A13" s="95" t="s">
        <v>30</v>
      </c>
      <c r="B13" s="15" t="s">
        <v>75</v>
      </c>
      <c r="C13" s="63" t="s">
        <v>198</v>
      </c>
      <c r="D13" s="88" t="s">
        <v>227</v>
      </c>
    </row>
    <row r="14" spans="1:4" ht="16.5" customHeight="1">
      <c r="A14" s="95" t="s">
        <v>31</v>
      </c>
      <c r="B14" s="7" t="s">
        <v>46</v>
      </c>
      <c r="C14" s="8" t="s">
        <v>2</v>
      </c>
      <c r="D14" s="90" t="str">
        <f>C14</f>
        <v>Medical Record</v>
      </c>
    </row>
    <row r="15" spans="1:4" ht="16.5" customHeight="1">
      <c r="A15" s="95" t="s">
        <v>32</v>
      </c>
      <c r="B15" s="9" t="s">
        <v>48</v>
      </c>
      <c r="C15" s="10" t="s">
        <v>121</v>
      </c>
      <c r="D15" s="91" t="str">
        <f>C15</f>
        <v>Line 7a x Line 7b</v>
      </c>
    </row>
    <row r="16" spans="1:4" ht="16.5" customHeight="1">
      <c r="A16" s="158" t="s">
        <v>63</v>
      </c>
      <c r="B16" s="159"/>
      <c r="C16" s="37"/>
      <c r="D16" s="96"/>
    </row>
    <row r="17" spans="1:4" ht="16.5" customHeight="1">
      <c r="A17" s="97" t="s">
        <v>42</v>
      </c>
      <c r="B17" s="9" t="s">
        <v>49</v>
      </c>
      <c r="C17" s="8" t="s">
        <v>123</v>
      </c>
      <c r="D17" s="90" t="str">
        <f>C17</f>
        <v>Line 6 + Line 7c</v>
      </c>
    </row>
    <row r="18" spans="1:4" ht="9" customHeight="1">
      <c r="A18" s="98"/>
      <c r="B18" s="30"/>
      <c r="C18" s="31"/>
      <c r="D18" s="99"/>
    </row>
    <row r="19" spans="1:4" ht="16.5" customHeight="1">
      <c r="A19" s="154" t="s">
        <v>125</v>
      </c>
      <c r="B19" s="155"/>
      <c r="C19" s="33"/>
      <c r="D19" s="100"/>
    </row>
    <row r="20" spans="1:4" ht="26.25" customHeight="1">
      <c r="A20" s="101" t="s">
        <v>50</v>
      </c>
      <c r="B20" s="35" t="s">
        <v>196</v>
      </c>
      <c r="C20" s="36" t="s">
        <v>124</v>
      </c>
      <c r="D20" s="102" t="str">
        <f>C20</f>
        <v>4/1/09 Forward ==&gt; 7.04%</v>
      </c>
    </row>
    <row r="21" spans="1:4" ht="16.5" customHeight="1">
      <c r="A21" s="101" t="s">
        <v>51</v>
      </c>
      <c r="B21" s="35" t="s">
        <v>54</v>
      </c>
      <c r="C21" s="36" t="s">
        <v>88</v>
      </c>
      <c r="D21" s="102" t="str">
        <f>C21</f>
        <v>Line 8 x Line A</v>
      </c>
    </row>
    <row r="22" spans="1:4" ht="45" customHeight="1">
      <c r="A22" s="101" t="s">
        <v>52</v>
      </c>
      <c r="B22" s="35" t="s">
        <v>113</v>
      </c>
      <c r="C22" s="32" t="s">
        <v>89</v>
      </c>
      <c r="D22" s="103" t="str">
        <f>C22</f>
        <v>Line 8</v>
      </c>
    </row>
    <row r="23" spans="1:4" ht="51.75" customHeight="1">
      <c r="A23" s="101" t="s">
        <v>53</v>
      </c>
      <c r="B23" s="35" t="s">
        <v>114</v>
      </c>
      <c r="C23" s="32" t="s">
        <v>90</v>
      </c>
      <c r="D23" s="103" t="str">
        <f>C23</f>
        <v>Line 8 + Line B</v>
      </c>
    </row>
    <row r="24" spans="1:4" ht="33.75" customHeight="1" thickBot="1">
      <c r="A24" s="104" t="s">
        <v>77</v>
      </c>
      <c r="B24" s="162" t="s">
        <v>204</v>
      </c>
      <c r="C24" s="162"/>
      <c r="D24" s="163"/>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&amp;N&amp;RJanuary 2012</oddFooter>
  </headerFooter>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64" t="s">
        <v>184</v>
      </c>
      <c r="B1" s="165"/>
      <c r="C1" s="165"/>
      <c r="D1" s="166"/>
    </row>
    <row r="2" spans="1:4" ht="108" customHeight="1" thickBot="1">
      <c r="A2" s="56" t="s">
        <v>115</v>
      </c>
      <c r="B2" s="57" t="s">
        <v>24</v>
      </c>
      <c r="C2" s="60" t="s">
        <v>110</v>
      </c>
      <c r="D2" s="82" t="s">
        <v>229</v>
      </c>
    </row>
    <row r="3" spans="1:4" ht="15" customHeight="1">
      <c r="A3" s="156"/>
      <c r="B3" s="157"/>
      <c r="C3" s="25" t="s">
        <v>25</v>
      </c>
      <c r="D3" s="83" t="s">
        <v>25</v>
      </c>
    </row>
    <row r="4" spans="1:4" ht="15" customHeight="1">
      <c r="A4" s="167" t="s">
        <v>183</v>
      </c>
      <c r="B4" s="168"/>
      <c r="C4" s="61"/>
      <c r="D4" s="105" t="s">
        <v>205</v>
      </c>
    </row>
    <row r="5" spans="1:4" ht="18" customHeight="1">
      <c r="A5" s="106" t="s">
        <v>38</v>
      </c>
      <c r="B5" s="9" t="s">
        <v>65</v>
      </c>
      <c r="C5" s="24"/>
      <c r="D5" s="107"/>
    </row>
    <row r="6" spans="1:4" ht="19.5" customHeight="1">
      <c r="A6" s="95" t="s">
        <v>30</v>
      </c>
      <c r="B6" s="9" t="s">
        <v>56</v>
      </c>
      <c r="C6" s="8" t="s">
        <v>2</v>
      </c>
      <c r="D6" s="90" t="s">
        <v>2</v>
      </c>
    </row>
    <row r="7" spans="1:4" ht="19.5" customHeight="1">
      <c r="A7" s="95" t="s">
        <v>31</v>
      </c>
      <c r="B7" s="15" t="s">
        <v>64</v>
      </c>
      <c r="C7" s="8" t="s">
        <v>2</v>
      </c>
      <c r="D7" s="90" t="s">
        <v>2</v>
      </c>
    </row>
    <row r="8" spans="1:4" ht="19.5" customHeight="1">
      <c r="A8" s="95" t="s">
        <v>32</v>
      </c>
      <c r="B8" s="15" t="s">
        <v>94</v>
      </c>
      <c r="C8" s="8" t="s">
        <v>7</v>
      </c>
      <c r="D8" s="90" t="s">
        <v>7</v>
      </c>
    </row>
    <row r="9" spans="1:4" ht="19.5" customHeight="1">
      <c r="A9" s="85" t="s">
        <v>40</v>
      </c>
      <c r="B9" s="45" t="s">
        <v>66</v>
      </c>
      <c r="C9" s="19" t="s">
        <v>67</v>
      </c>
      <c r="D9" s="108" t="s">
        <v>67</v>
      </c>
    </row>
    <row r="10" spans="1:4" ht="36.75" customHeight="1">
      <c r="A10" s="169" t="s">
        <v>206</v>
      </c>
      <c r="B10" s="170"/>
      <c r="C10" s="170"/>
      <c r="D10" s="171"/>
    </row>
    <row r="11" spans="1:4" s="21" customFormat="1" ht="18" customHeight="1">
      <c r="A11" s="109" t="s">
        <v>29</v>
      </c>
      <c r="B11" s="76"/>
      <c r="C11" s="77"/>
      <c r="D11" s="110"/>
    </row>
    <row r="12" spans="1:4" ht="25.5">
      <c r="A12" s="85" t="s">
        <v>39</v>
      </c>
      <c r="B12" s="18" t="s">
        <v>175</v>
      </c>
      <c r="C12" s="63" t="s">
        <v>135</v>
      </c>
      <c r="D12" s="88" t="s">
        <v>138</v>
      </c>
    </row>
    <row r="13" spans="1:4" ht="25.5">
      <c r="A13" s="85" t="s">
        <v>35</v>
      </c>
      <c r="B13" s="9" t="s">
        <v>1</v>
      </c>
      <c r="C13" s="8" t="s">
        <v>134</v>
      </c>
      <c r="D13" s="90" t="str">
        <f>C13</f>
        <v>SIW APR-DRG Table (DOH*) </v>
      </c>
    </row>
    <row r="14" spans="1:4" ht="12.75">
      <c r="A14" s="85" t="s">
        <v>36</v>
      </c>
      <c r="B14" s="9" t="s">
        <v>119</v>
      </c>
      <c r="C14" s="8" t="s">
        <v>23</v>
      </c>
      <c r="D14" s="90" t="str">
        <f>C14</f>
        <v>Line 3 x Line 4</v>
      </c>
    </row>
    <row r="15" spans="1:4" ht="25.5">
      <c r="A15" s="106" t="s">
        <v>37</v>
      </c>
      <c r="B15" s="7" t="s">
        <v>176</v>
      </c>
      <c r="C15" s="8" t="s">
        <v>134</v>
      </c>
      <c r="D15" s="90" t="str">
        <f>C15</f>
        <v>SIW APR-DRG Table (DOH*) </v>
      </c>
    </row>
    <row r="16" spans="1:4" ht="19.5" customHeight="1">
      <c r="A16" s="111" t="s">
        <v>41</v>
      </c>
      <c r="B16" s="9" t="s">
        <v>6</v>
      </c>
      <c r="C16" s="8" t="s">
        <v>177</v>
      </c>
      <c r="D16" s="90" t="str">
        <f>C16</f>
        <v>Line 5 / Line 6</v>
      </c>
    </row>
    <row r="17" spans="1:4" ht="19.5" customHeight="1">
      <c r="A17" s="112" t="s">
        <v>42</v>
      </c>
      <c r="B17" s="18" t="s">
        <v>83</v>
      </c>
      <c r="C17" s="23"/>
      <c r="D17" s="86"/>
    </row>
    <row r="18" spans="1:4" ht="26.25" customHeight="1">
      <c r="A18" s="113" t="s">
        <v>30</v>
      </c>
      <c r="B18" s="18" t="s">
        <v>181</v>
      </c>
      <c r="C18" s="41">
        <v>1</v>
      </c>
      <c r="D18" s="114">
        <v>1</v>
      </c>
    </row>
    <row r="19" spans="1:4" ht="13.5">
      <c r="A19" s="115"/>
      <c r="B19" s="48" t="s">
        <v>34</v>
      </c>
      <c r="C19" s="48" t="s">
        <v>55</v>
      </c>
      <c r="D19" s="116" t="s">
        <v>55</v>
      </c>
    </row>
    <row r="20" spans="1:5" ht="26.25" customHeight="1">
      <c r="A20" s="117" t="s">
        <v>31</v>
      </c>
      <c r="B20" s="20" t="s">
        <v>78</v>
      </c>
      <c r="C20" s="40">
        <v>1.2</v>
      </c>
      <c r="D20" s="118">
        <v>1.2</v>
      </c>
      <c r="E20" s="78"/>
    </row>
    <row r="21" spans="1:4" ht="19.5" customHeight="1">
      <c r="A21" s="111" t="s">
        <v>43</v>
      </c>
      <c r="B21" s="9" t="s">
        <v>8</v>
      </c>
      <c r="C21" s="10" t="s">
        <v>194</v>
      </c>
      <c r="D21" s="91" t="str">
        <f>C21</f>
        <v>Line 7 x  Line 8a (or 8b)</v>
      </c>
    </row>
    <row r="22" spans="1:4" ht="25.5">
      <c r="A22" s="111" t="s">
        <v>57</v>
      </c>
      <c r="B22" s="38" t="s">
        <v>178</v>
      </c>
      <c r="C22" s="63" t="s">
        <v>179</v>
      </c>
      <c r="D22" s="88" t="s">
        <v>207</v>
      </c>
    </row>
    <row r="23" spans="1:4" ht="25.5" customHeight="1">
      <c r="A23" s="111" t="s">
        <v>58</v>
      </c>
      <c r="B23" s="9" t="s">
        <v>197</v>
      </c>
      <c r="C23" s="10" t="s">
        <v>180</v>
      </c>
      <c r="D23" s="91" t="str">
        <f>C23</f>
        <v>Line 9 + Line 10</v>
      </c>
    </row>
    <row r="24" spans="1:4" ht="19.5" customHeight="1">
      <c r="A24" s="160" t="s">
        <v>68</v>
      </c>
      <c r="B24" s="161"/>
      <c r="C24" s="25" t="s">
        <v>25</v>
      </c>
      <c r="D24" s="83" t="s">
        <v>25</v>
      </c>
    </row>
    <row r="25" spans="1:4" ht="17.25" customHeight="1">
      <c r="A25" s="111" t="s">
        <v>59</v>
      </c>
      <c r="B25" s="9" t="s">
        <v>185</v>
      </c>
      <c r="C25" s="10" t="s">
        <v>182</v>
      </c>
      <c r="D25" s="91" t="str">
        <f>C25</f>
        <v>Line 11 x Line 1c</v>
      </c>
    </row>
    <row r="26" spans="1:4" ht="33" customHeight="1">
      <c r="A26" s="111" t="s">
        <v>60</v>
      </c>
      <c r="B26" s="15" t="s">
        <v>118</v>
      </c>
      <c r="C26" s="63" t="s">
        <v>136</v>
      </c>
      <c r="D26" s="90" t="s">
        <v>85</v>
      </c>
    </row>
    <row r="27" spans="1:4" ht="18" customHeight="1">
      <c r="A27" s="111" t="s">
        <v>61</v>
      </c>
      <c r="B27" s="15" t="s">
        <v>74</v>
      </c>
      <c r="C27" s="63" t="s">
        <v>186</v>
      </c>
      <c r="D27" s="92" t="s">
        <v>187</v>
      </c>
    </row>
    <row r="28" spans="1:4" ht="19.5" customHeight="1">
      <c r="A28" s="111" t="s">
        <v>69</v>
      </c>
      <c r="B28" s="9" t="s">
        <v>70</v>
      </c>
      <c r="C28" s="24"/>
      <c r="D28" s="107"/>
    </row>
    <row r="29" spans="1:4" ht="19.5" customHeight="1">
      <c r="A29" s="95" t="s">
        <v>30</v>
      </c>
      <c r="B29" s="9" t="s">
        <v>71</v>
      </c>
      <c r="C29" s="8" t="s">
        <v>133</v>
      </c>
      <c r="D29" s="90" t="str">
        <f>C29</f>
        <v>Inlier Tab, Line 6</v>
      </c>
    </row>
    <row r="30" spans="1:4" ht="19.5" customHeight="1">
      <c r="A30" s="111" t="s">
        <v>72</v>
      </c>
      <c r="B30" s="9" t="s">
        <v>73</v>
      </c>
      <c r="C30" s="8" t="s">
        <v>190</v>
      </c>
      <c r="D30" s="90" t="str">
        <f>C30</f>
        <v>Lesser of Line 14 or Line 15a</v>
      </c>
    </row>
    <row r="31" spans="1:4" ht="19.5" customHeight="1">
      <c r="A31" s="111" t="s">
        <v>188</v>
      </c>
      <c r="B31" s="9" t="s">
        <v>48</v>
      </c>
      <c r="C31" s="8" t="s">
        <v>132</v>
      </c>
      <c r="D31" s="90" t="str">
        <f>C31</f>
        <v>Inlier Tab, Line 7c</v>
      </c>
    </row>
    <row r="32" spans="1:4" ht="19.5" customHeight="1">
      <c r="A32" s="111" t="s">
        <v>189</v>
      </c>
      <c r="B32" s="9" t="s">
        <v>76</v>
      </c>
      <c r="C32" s="8" t="s">
        <v>191</v>
      </c>
      <c r="D32" s="90" t="str">
        <f>C32</f>
        <v>Line 16 + Line 17</v>
      </c>
    </row>
    <row r="33" spans="1:4" ht="9.75" customHeight="1">
      <c r="A33" s="98"/>
      <c r="B33" s="30"/>
      <c r="C33" s="31"/>
      <c r="D33" s="99"/>
    </row>
    <row r="34" spans="1:4" ht="16.5" customHeight="1">
      <c r="A34" s="154" t="s">
        <v>125</v>
      </c>
      <c r="B34" s="155"/>
      <c r="C34" s="33" t="s">
        <v>25</v>
      </c>
      <c r="D34" s="100" t="s">
        <v>25</v>
      </c>
    </row>
    <row r="35" spans="1:4" ht="26.25" customHeight="1">
      <c r="A35" s="101" t="s">
        <v>50</v>
      </c>
      <c r="B35" s="35" t="s">
        <v>196</v>
      </c>
      <c r="C35" s="36" t="s">
        <v>124</v>
      </c>
      <c r="D35" s="102" t="str">
        <f>C35</f>
        <v>4/1/09 Forward ==&gt; 7.04%</v>
      </c>
    </row>
    <row r="36" spans="1:4" ht="16.5" customHeight="1">
      <c r="A36" s="101" t="s">
        <v>51</v>
      </c>
      <c r="B36" s="35" t="s">
        <v>54</v>
      </c>
      <c r="C36" s="36" t="s">
        <v>192</v>
      </c>
      <c r="D36" s="102" t="str">
        <f>C36</f>
        <v>Line 18 x Line A</v>
      </c>
    </row>
    <row r="37" spans="1:4" ht="45" customHeight="1">
      <c r="A37" s="101" t="s">
        <v>52</v>
      </c>
      <c r="B37" s="35" t="s">
        <v>113</v>
      </c>
      <c r="C37" s="32" t="s">
        <v>199</v>
      </c>
      <c r="D37" s="103" t="str">
        <f>C37</f>
        <v>Line 18</v>
      </c>
    </row>
    <row r="38" spans="1:4" ht="51.75" customHeight="1">
      <c r="A38" s="101" t="s">
        <v>53</v>
      </c>
      <c r="B38" s="35" t="s">
        <v>112</v>
      </c>
      <c r="C38" s="32" t="s">
        <v>193</v>
      </c>
      <c r="D38" s="103" t="str">
        <f>C38</f>
        <v>Line 18 + Line B</v>
      </c>
    </row>
    <row r="39" spans="1:4" ht="34.5" customHeight="1" thickBot="1">
      <c r="A39" s="104" t="s">
        <v>77</v>
      </c>
      <c r="B39" s="162" t="s">
        <v>204</v>
      </c>
      <c r="C39" s="162"/>
      <c r="D39" s="163"/>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&amp;N&amp;RJanuary 2012
</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8.8515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72" t="s">
        <v>33</v>
      </c>
      <c r="B1" s="173"/>
      <c r="C1" s="173"/>
      <c r="D1" s="174"/>
    </row>
    <row r="2" spans="1:4" ht="121.5" customHeight="1" thickBot="1">
      <c r="A2" s="56" t="s">
        <v>115</v>
      </c>
      <c r="B2" s="57" t="s">
        <v>24</v>
      </c>
      <c r="C2" s="60" t="s">
        <v>110</v>
      </c>
      <c r="D2" s="82" t="s">
        <v>211</v>
      </c>
    </row>
    <row r="3" spans="1:4" ht="15" customHeight="1">
      <c r="A3" s="156"/>
      <c r="B3" s="157"/>
      <c r="C3" s="25" t="s">
        <v>25</v>
      </c>
      <c r="D3" s="83" t="s">
        <v>25</v>
      </c>
    </row>
    <row r="4" spans="1:4" ht="11.25" customHeight="1">
      <c r="A4" s="160" t="s">
        <v>9</v>
      </c>
      <c r="B4" s="161"/>
      <c r="C4" s="69"/>
      <c r="D4" s="105" t="s">
        <v>202</v>
      </c>
    </row>
    <row r="5" spans="1:4" ht="25.5">
      <c r="A5" s="111" t="s">
        <v>38</v>
      </c>
      <c r="B5" s="14" t="s">
        <v>10</v>
      </c>
      <c r="C5" s="8" t="s">
        <v>92</v>
      </c>
      <c r="D5" s="90" t="s">
        <v>92</v>
      </c>
    </row>
    <row r="6" spans="1:4" ht="18.75" customHeight="1">
      <c r="A6" s="111" t="s">
        <v>40</v>
      </c>
      <c r="B6" s="9" t="s">
        <v>84</v>
      </c>
      <c r="C6" s="16"/>
      <c r="D6" s="119"/>
    </row>
    <row r="7" spans="1:4" ht="19.5" customHeight="1">
      <c r="A7" s="111"/>
      <c r="B7" s="9" t="s">
        <v>11</v>
      </c>
      <c r="C7" s="8" t="s">
        <v>92</v>
      </c>
      <c r="D7" s="90" t="s">
        <v>92</v>
      </c>
    </row>
    <row r="8" spans="1:4" ht="19.5" customHeight="1">
      <c r="A8" s="111"/>
      <c r="B8" s="9" t="s">
        <v>12</v>
      </c>
      <c r="C8" s="8" t="s">
        <v>92</v>
      </c>
      <c r="D8" s="90" t="s">
        <v>92</v>
      </c>
    </row>
    <row r="9" spans="1:4" ht="19.5" customHeight="1">
      <c r="A9" s="111"/>
      <c r="B9" s="9" t="s">
        <v>17</v>
      </c>
      <c r="C9" s="8" t="s">
        <v>92</v>
      </c>
      <c r="D9" s="90" t="s">
        <v>92</v>
      </c>
    </row>
    <row r="10" spans="1:4" ht="19.5" customHeight="1">
      <c r="A10" s="111"/>
      <c r="B10" s="9" t="s">
        <v>93</v>
      </c>
      <c r="C10" s="8" t="s">
        <v>92</v>
      </c>
      <c r="D10" s="90" t="s">
        <v>92</v>
      </c>
    </row>
    <row r="11" spans="1:4" ht="19.5" customHeight="1">
      <c r="A11" s="111"/>
      <c r="B11" s="9" t="s">
        <v>13</v>
      </c>
      <c r="C11" s="8" t="s">
        <v>92</v>
      </c>
      <c r="D11" s="90" t="s">
        <v>92</v>
      </c>
    </row>
    <row r="12" spans="1:4" ht="19.5" customHeight="1">
      <c r="A12" s="111"/>
      <c r="B12" s="9" t="s">
        <v>18</v>
      </c>
      <c r="C12" s="8" t="s">
        <v>20</v>
      </c>
      <c r="D12" s="90" t="s">
        <v>20</v>
      </c>
    </row>
    <row r="13" spans="1:4" ht="19.5" customHeight="1">
      <c r="A13" s="111" t="s">
        <v>39</v>
      </c>
      <c r="B13" s="9" t="s">
        <v>14</v>
      </c>
      <c r="C13" s="8" t="s">
        <v>19</v>
      </c>
      <c r="D13" s="90" t="s">
        <v>19</v>
      </c>
    </row>
    <row r="14" spans="1:4" ht="25.5">
      <c r="A14" s="111" t="s">
        <v>35</v>
      </c>
      <c r="B14" s="9" t="s">
        <v>15</v>
      </c>
      <c r="C14" s="63" t="s">
        <v>140</v>
      </c>
      <c r="D14" s="88" t="s">
        <v>208</v>
      </c>
    </row>
    <row r="15" spans="1:4" ht="25.5">
      <c r="A15" s="111" t="s">
        <v>36</v>
      </c>
      <c r="B15" s="9" t="s">
        <v>16</v>
      </c>
      <c r="C15" s="10" t="s">
        <v>23</v>
      </c>
      <c r="D15" s="91" t="s">
        <v>23</v>
      </c>
    </row>
    <row r="16" spans="1:4" ht="18" customHeight="1">
      <c r="A16" s="97" t="s">
        <v>37</v>
      </c>
      <c r="B16" s="42" t="s">
        <v>141</v>
      </c>
      <c r="C16" s="16"/>
      <c r="D16" s="119"/>
    </row>
    <row r="17" spans="1:4" ht="30" customHeight="1">
      <c r="A17" s="120"/>
      <c r="B17" s="7" t="s">
        <v>145</v>
      </c>
      <c r="C17" s="8" t="s">
        <v>142</v>
      </c>
      <c r="D17" s="90" t="s">
        <v>142</v>
      </c>
    </row>
    <row r="18" spans="1:4" ht="25.5">
      <c r="A18" s="111"/>
      <c r="B18" s="9" t="s">
        <v>143</v>
      </c>
      <c r="C18" s="63" t="s">
        <v>144</v>
      </c>
      <c r="D18" s="88" t="s">
        <v>209</v>
      </c>
    </row>
    <row r="19" spans="1:4" ht="19.5" customHeight="1">
      <c r="A19" s="111"/>
      <c r="B19" s="9" t="s">
        <v>146</v>
      </c>
      <c r="C19" s="8" t="s">
        <v>147</v>
      </c>
      <c r="D19" s="90" t="str">
        <f>C19</f>
        <v>Line 6a x Line 6b</v>
      </c>
    </row>
    <row r="20" spans="1:4" ht="17.25" customHeight="1">
      <c r="A20" s="106" t="s">
        <v>41</v>
      </c>
      <c r="B20" s="44" t="s">
        <v>80</v>
      </c>
      <c r="C20" s="16"/>
      <c r="D20" s="119"/>
    </row>
    <row r="21" spans="1:4" ht="12.75">
      <c r="A21" s="111"/>
      <c r="B21" s="15" t="s">
        <v>81</v>
      </c>
      <c r="C21" s="43" t="s">
        <v>148</v>
      </c>
      <c r="D21" s="121" t="str">
        <f>C21</f>
        <v>Is Line 5 &gt; 6c?</v>
      </c>
    </row>
    <row r="22" spans="1:4" ht="26.25" thickBot="1">
      <c r="A22" s="112"/>
      <c r="B22" s="45" t="s">
        <v>173</v>
      </c>
      <c r="C22" s="17" t="s">
        <v>82</v>
      </c>
      <c r="D22" s="122" t="s">
        <v>82</v>
      </c>
    </row>
    <row r="23" spans="1:4" ht="19.5" customHeight="1" thickBot="1">
      <c r="A23" s="175" t="s">
        <v>152</v>
      </c>
      <c r="B23" s="176"/>
      <c r="C23" s="176"/>
      <c r="D23" s="177"/>
    </row>
    <row r="24" spans="1:4" ht="18" customHeight="1" thickBot="1">
      <c r="A24" s="178" t="s">
        <v>174</v>
      </c>
      <c r="B24" s="179"/>
      <c r="C24" s="179"/>
      <c r="D24" s="180"/>
    </row>
    <row r="25" spans="1:4" ht="24" customHeight="1">
      <c r="A25" s="158" t="s">
        <v>9</v>
      </c>
      <c r="B25" s="159"/>
      <c r="C25" s="25" t="s">
        <v>25</v>
      </c>
      <c r="D25" s="83" t="s">
        <v>25</v>
      </c>
    </row>
    <row r="26" spans="1:4" ht="29.25" customHeight="1">
      <c r="A26" s="89" t="s">
        <v>42</v>
      </c>
      <c r="B26" s="15" t="s">
        <v>172</v>
      </c>
      <c r="C26" s="13" t="s">
        <v>149</v>
      </c>
      <c r="D26" s="123" t="str">
        <f>C26</f>
        <v>Line 5 - Line 6c</v>
      </c>
    </row>
    <row r="27" spans="1:4" ht="19.5" customHeight="1">
      <c r="A27" s="89" t="s">
        <v>43</v>
      </c>
      <c r="B27" s="9" t="s">
        <v>49</v>
      </c>
      <c r="C27" s="46" t="s">
        <v>150</v>
      </c>
      <c r="D27" s="124" t="str">
        <f>C27</f>
        <v>Inlier Worksheet Tab, Line 8</v>
      </c>
    </row>
    <row r="28" spans="1:4" ht="19.5" customHeight="1">
      <c r="A28" s="97" t="s">
        <v>57</v>
      </c>
      <c r="B28" s="22" t="s">
        <v>62</v>
      </c>
      <c r="C28" s="47" t="s">
        <v>151</v>
      </c>
      <c r="D28" s="125" t="str">
        <f>C28</f>
        <v>Line 8 + Line 9</v>
      </c>
    </row>
    <row r="29" spans="1:4" ht="9" customHeight="1">
      <c r="A29" s="98"/>
      <c r="B29" s="30"/>
      <c r="C29" s="31"/>
      <c r="D29" s="99"/>
    </row>
    <row r="30" spans="1:4" ht="16.5" customHeight="1">
      <c r="A30" s="154" t="s">
        <v>125</v>
      </c>
      <c r="B30" s="155"/>
      <c r="C30" s="33" t="s">
        <v>25</v>
      </c>
      <c r="D30" s="100" t="s">
        <v>25</v>
      </c>
    </row>
    <row r="31" spans="1:4" ht="26.25" customHeight="1">
      <c r="A31" s="101" t="s">
        <v>50</v>
      </c>
      <c r="B31" s="35" t="s">
        <v>196</v>
      </c>
      <c r="C31" s="36" t="s">
        <v>124</v>
      </c>
      <c r="D31" s="102" t="str">
        <f>C31</f>
        <v>4/1/09 Forward ==&gt; 7.04%</v>
      </c>
    </row>
    <row r="32" spans="1:4" ht="16.5" customHeight="1">
      <c r="A32" s="101" t="s">
        <v>51</v>
      </c>
      <c r="B32" s="35" t="s">
        <v>54</v>
      </c>
      <c r="C32" s="36" t="s">
        <v>153</v>
      </c>
      <c r="D32" s="102" t="str">
        <f>C32</f>
        <v>Line 10 x Line A</v>
      </c>
    </row>
    <row r="33" spans="1:4" ht="45" customHeight="1">
      <c r="A33" s="101" t="s">
        <v>52</v>
      </c>
      <c r="B33" s="35" t="s">
        <v>113</v>
      </c>
      <c r="C33" s="32" t="s">
        <v>155</v>
      </c>
      <c r="D33" s="103" t="str">
        <f>C33</f>
        <v>Line 10</v>
      </c>
    </row>
    <row r="34" spans="1:4" ht="51.75" customHeight="1">
      <c r="A34" s="101" t="s">
        <v>53</v>
      </c>
      <c r="B34" s="35" t="s">
        <v>112</v>
      </c>
      <c r="C34" s="32" t="s">
        <v>156</v>
      </c>
      <c r="D34" s="103" t="str">
        <f>C34</f>
        <v>Line 10 + Line B</v>
      </c>
    </row>
    <row r="35" spans="1:4" ht="27.75" customHeight="1">
      <c r="A35" s="126" t="s">
        <v>106</v>
      </c>
      <c r="B35" s="181" t="s">
        <v>154</v>
      </c>
      <c r="C35" s="181"/>
      <c r="D35" s="182"/>
    </row>
    <row r="36" spans="1:4" ht="32.25" customHeight="1" thickBot="1">
      <c r="A36" s="104" t="s">
        <v>77</v>
      </c>
      <c r="B36" s="162" t="s">
        <v>204</v>
      </c>
      <c r="C36" s="162"/>
      <c r="D36" s="163"/>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&amp;N&amp;RJanuary 2012</oddFooter>
  </headerFooter>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0" customWidth="1"/>
  </cols>
  <sheetData>
    <row r="1" ht="23.25">
      <c r="A1" s="127" t="s">
        <v>212</v>
      </c>
    </row>
    <row r="2" ht="23.25">
      <c r="A2" s="127" t="s">
        <v>225</v>
      </c>
    </row>
    <row r="3" ht="18" customHeight="1">
      <c r="A3" s="132" t="s">
        <v>228</v>
      </c>
    </row>
    <row r="4" ht="15">
      <c r="A4" s="128"/>
    </row>
    <row r="5" ht="75">
      <c r="A5" s="128" t="s">
        <v>213</v>
      </c>
    </row>
    <row r="6" ht="15">
      <c r="A6" s="128"/>
    </row>
    <row r="7" ht="60">
      <c r="A7" s="128" t="s">
        <v>214</v>
      </c>
    </row>
    <row r="8" ht="15">
      <c r="A8" s="128"/>
    </row>
    <row r="9" ht="31.5">
      <c r="A9" s="129" t="s">
        <v>215</v>
      </c>
    </row>
    <row r="10" ht="15">
      <c r="A10" s="128"/>
    </row>
    <row r="11" ht="15">
      <c r="A11" s="131" t="s">
        <v>220</v>
      </c>
    </row>
    <row r="12" ht="15">
      <c r="A12" s="131" t="s">
        <v>221</v>
      </c>
    </row>
    <row r="13" ht="30">
      <c r="A13" s="131" t="s">
        <v>222</v>
      </c>
    </row>
    <row r="14" ht="15">
      <c r="A14" s="131" t="s">
        <v>223</v>
      </c>
    </row>
    <row r="15" ht="15">
      <c r="A15" s="131" t="s">
        <v>224</v>
      </c>
    </row>
    <row r="16" ht="15">
      <c r="A16" s="128"/>
    </row>
    <row r="17" ht="30">
      <c r="A17" s="128" t="s">
        <v>216</v>
      </c>
    </row>
    <row r="18" ht="15">
      <c r="A18" s="128"/>
    </row>
    <row r="19" ht="15">
      <c r="A19" s="128" t="s">
        <v>217</v>
      </c>
    </row>
    <row r="20" ht="15">
      <c r="A20" s="128"/>
    </row>
    <row r="21" ht="30">
      <c r="A21" s="128" t="s">
        <v>218</v>
      </c>
    </row>
    <row r="22" ht="15">
      <c r="A22" s="128"/>
    </row>
    <row r="23" ht="30">
      <c r="A23" s="128" t="s">
        <v>219</v>
      </c>
    </row>
    <row r="24" ht="12.75">
      <c r="A24" s="130"/>
    </row>
    <row r="25" ht="12.75">
      <c r="A25" s="130"/>
    </row>
    <row r="26" ht="12.75">
      <c r="A26" s="130"/>
    </row>
    <row r="27" ht="12.75">
      <c r="A27" s="130"/>
    </row>
    <row r="28" ht="12.75">
      <c r="A28" s="130"/>
    </row>
    <row r="29" ht="12.75">
      <c r="A29" s="130"/>
    </row>
    <row r="30" ht="12.75">
      <c r="A30" s="130"/>
    </row>
    <row r="31" ht="12.75">
      <c r="A31" s="130"/>
    </row>
    <row r="32" ht="12.75">
      <c r="A32" s="130"/>
    </row>
    <row r="33" ht="12.75">
      <c r="A33" s="130"/>
    </row>
    <row r="34" ht="12.75">
      <c r="A34" s="130"/>
    </row>
    <row r="35" ht="12.75">
      <c r="A35" s="130"/>
    </row>
    <row r="36" ht="12.75">
      <c r="A36" s="130"/>
    </row>
    <row r="37" ht="12.75">
      <c r="A37" s="130"/>
    </row>
    <row r="38" ht="12.75">
      <c r="A38" s="130"/>
    </row>
    <row r="39" ht="12.75">
      <c r="A39" s="130"/>
    </row>
    <row r="40" ht="12.75">
      <c r="A40" s="130"/>
    </row>
    <row r="41" ht="12.75">
      <c r="A41" s="130"/>
    </row>
    <row r="42" ht="12.75">
      <c r="A42" s="130"/>
    </row>
    <row r="43" ht="12.75">
      <c r="A43" s="130"/>
    </row>
    <row r="44" ht="12.75">
      <c r="A44" s="130"/>
    </row>
    <row r="45" ht="12.75">
      <c r="A45" s="130"/>
    </row>
    <row r="46" ht="12.75">
      <c r="A46" s="130"/>
    </row>
    <row r="47" ht="12.75">
      <c r="A47" s="130"/>
    </row>
    <row r="48" ht="12.75">
      <c r="A48" s="130"/>
    </row>
    <row r="49" ht="12.75">
      <c r="A49" s="130"/>
    </row>
    <row r="50" ht="12.75">
      <c r="A50" s="130"/>
    </row>
    <row r="51" ht="12.75">
      <c r="A51" s="130"/>
    </row>
    <row r="52" ht="12.75">
      <c r="A52" s="130"/>
    </row>
    <row r="53" ht="12.75">
      <c r="A53" s="130"/>
    </row>
    <row r="54" ht="12.75">
      <c r="A54" s="130"/>
    </row>
    <row r="55" ht="12.75">
      <c r="A55" s="130"/>
    </row>
    <row r="56" ht="12.75">
      <c r="A56" s="130"/>
    </row>
    <row r="57" ht="12.75">
      <c r="A57" s="130"/>
    </row>
    <row r="58" ht="12.75">
      <c r="A58" s="130"/>
    </row>
    <row r="59" ht="12.75">
      <c r="A59" s="130"/>
    </row>
    <row r="60" ht="12.75">
      <c r="A60" s="130"/>
    </row>
    <row r="61" ht="12.75">
      <c r="A61" s="130"/>
    </row>
    <row r="62" ht="12.75">
      <c r="A62" s="130"/>
    </row>
    <row r="63" ht="12.75">
      <c r="A63" s="130"/>
    </row>
    <row r="64" ht="12.75">
      <c r="A64" s="130"/>
    </row>
    <row r="65" ht="12.75">
      <c r="A65" s="130"/>
    </row>
    <row r="66" ht="12.75">
      <c r="A66" s="130"/>
    </row>
    <row r="67" ht="12.75">
      <c r="A67" s="130"/>
    </row>
    <row r="68" ht="12.75">
      <c r="A68" s="130"/>
    </row>
    <row r="69" ht="12.75">
      <c r="A69" s="130"/>
    </row>
    <row r="70" ht="12.75">
      <c r="A70" s="130"/>
    </row>
    <row r="71" ht="12.75">
      <c r="A71" s="130"/>
    </row>
    <row r="72" ht="12.75">
      <c r="A72" s="130"/>
    </row>
    <row r="73" ht="12.75">
      <c r="A73" s="130"/>
    </row>
    <row r="74" ht="12.75">
      <c r="A74" s="130"/>
    </row>
    <row r="75" ht="12.75">
      <c r="A75" s="130"/>
    </row>
    <row r="76" ht="12.75">
      <c r="A76" s="130"/>
    </row>
    <row r="77" ht="12.75">
      <c r="A77" s="130"/>
    </row>
    <row r="78" ht="12.75">
      <c r="A78" s="130"/>
    </row>
    <row r="79" ht="12.75">
      <c r="A79" s="130"/>
    </row>
    <row r="80" ht="12.75">
      <c r="A80" s="130"/>
    </row>
    <row r="81" ht="12.75">
      <c r="A81" s="130"/>
    </row>
    <row r="82" ht="12.75">
      <c r="A82" s="130"/>
    </row>
    <row r="83" ht="12.75">
      <c r="A83" s="130"/>
    </row>
    <row r="84" ht="12.75">
      <c r="A84" s="130"/>
    </row>
    <row r="85" ht="12.75">
      <c r="A85" s="130"/>
    </row>
    <row r="86" ht="12.75">
      <c r="A86" s="130"/>
    </row>
    <row r="87" ht="12.75">
      <c r="A87" s="130"/>
    </row>
    <row r="88" ht="12.75">
      <c r="A88" s="130"/>
    </row>
    <row r="89" ht="12.75">
      <c r="A89" s="130"/>
    </row>
    <row r="90" ht="12.75">
      <c r="A90" s="130"/>
    </row>
    <row r="91" ht="12.75">
      <c r="A91" s="130"/>
    </row>
    <row r="92" ht="12.75">
      <c r="A92" s="130"/>
    </row>
    <row r="93" ht="12.75">
      <c r="A93" s="130"/>
    </row>
    <row r="94" ht="12.75">
      <c r="A94" s="130"/>
    </row>
    <row r="95" ht="12.75">
      <c r="A95" s="130"/>
    </row>
    <row r="96" ht="12.75">
      <c r="A96" s="130"/>
    </row>
    <row r="97" ht="12.75">
      <c r="A97" s="130"/>
    </row>
    <row r="98" ht="12.75">
      <c r="A98" s="130"/>
    </row>
    <row r="99" ht="12.75">
      <c r="A99" s="130"/>
    </row>
    <row r="100" ht="12.75">
      <c r="A100" s="130"/>
    </row>
    <row r="101" ht="12.75">
      <c r="A101" s="130"/>
    </row>
    <row r="102" ht="12.75">
      <c r="A102" s="130"/>
    </row>
    <row r="103" ht="12.75">
      <c r="A103" s="130"/>
    </row>
    <row r="104" ht="12.75">
      <c r="A104" s="130"/>
    </row>
    <row r="105" ht="12.75">
      <c r="A105" s="130"/>
    </row>
    <row r="106" ht="12.75">
      <c r="A106" s="130"/>
    </row>
    <row r="107" ht="12.75">
      <c r="A107" s="130"/>
    </row>
    <row r="108" ht="12.75">
      <c r="A108" s="130"/>
    </row>
    <row r="109" ht="12.75">
      <c r="A109" s="130"/>
    </row>
    <row r="110" ht="12.75">
      <c r="A110" s="130"/>
    </row>
    <row r="111" ht="12.75">
      <c r="A111" s="130"/>
    </row>
    <row r="112" ht="12.75">
      <c r="A112" s="130"/>
    </row>
    <row r="113" ht="12.75">
      <c r="A113" s="130"/>
    </row>
    <row r="114" ht="12.75">
      <c r="A114" s="130"/>
    </row>
    <row r="115" ht="12.75">
      <c r="A115" s="130"/>
    </row>
    <row r="116" ht="12.75">
      <c r="A116" s="130"/>
    </row>
    <row r="117" ht="12.75">
      <c r="A117" s="130"/>
    </row>
    <row r="118" ht="12.75">
      <c r="A118" s="130"/>
    </row>
    <row r="119" ht="12.75">
      <c r="A119" s="130"/>
    </row>
    <row r="120" ht="12.75">
      <c r="A120" s="130"/>
    </row>
    <row r="121" ht="12.75">
      <c r="A121" s="130"/>
    </row>
    <row r="122" ht="12.75">
      <c r="A122" s="130"/>
    </row>
    <row r="123" ht="12.75">
      <c r="A123" s="130"/>
    </row>
    <row r="124" ht="12.75">
      <c r="A124" s="130"/>
    </row>
    <row r="125" ht="12.75">
      <c r="A125" s="13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0" t="s">
        <v>22</v>
      </c>
      <c r="B3" s="191"/>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139</v>
      </c>
      <c r="C8" s="8" t="s">
        <v>244</v>
      </c>
      <c r="D8" s="8" t="s">
        <v>250</v>
      </c>
    </row>
    <row r="9" spans="1:4" ht="27.75" customHeight="1">
      <c r="A9" s="12" t="s">
        <v>39</v>
      </c>
      <c r="B9" s="9" t="s">
        <v>108</v>
      </c>
      <c r="C9" s="10" t="s">
        <v>126</v>
      </c>
      <c r="D9" s="10" t="str">
        <f>C9</f>
        <v>Line 2 x Line 1c</v>
      </c>
    </row>
    <row r="10" spans="1:4" ht="14.25" customHeight="1">
      <c r="A10" s="189" t="s">
        <v>45</v>
      </c>
      <c r="B10" s="189"/>
      <c r="C10" s="153" t="s">
        <v>79</v>
      </c>
      <c r="D10" s="153" t="s">
        <v>79</v>
      </c>
    </row>
    <row r="11" spans="1:4" ht="17.25" customHeight="1">
      <c r="A11" s="12" t="s">
        <v>35</v>
      </c>
      <c r="B11" s="7" t="s">
        <v>44</v>
      </c>
      <c r="C11" s="23"/>
      <c r="D11" s="23"/>
    </row>
    <row r="12" spans="1:4" ht="54.75" customHeight="1">
      <c r="A12" s="27" t="s">
        <v>30</v>
      </c>
      <c r="B12" s="7" t="s">
        <v>86</v>
      </c>
      <c r="C12" s="8" t="s">
        <v>245</v>
      </c>
      <c r="D12" s="8" t="s">
        <v>251</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3.5" customHeight="1">
      <c r="A15" s="189" t="s">
        <v>63</v>
      </c>
      <c r="B15" s="189"/>
      <c r="C15" s="37"/>
      <c r="D15" s="37"/>
    </row>
    <row r="16" spans="1:4" ht="12.75">
      <c r="A16" s="28" t="s">
        <v>36</v>
      </c>
      <c r="B16" s="9" t="s">
        <v>87</v>
      </c>
      <c r="C16" s="8" t="s">
        <v>129</v>
      </c>
      <c r="D16" s="8" t="str">
        <f>C16</f>
        <v>Line 3 + Line 4c</v>
      </c>
    </row>
    <row r="17" spans="1:4" ht="12.75">
      <c r="A17" s="29"/>
      <c r="B17" s="30"/>
      <c r="C17" s="31"/>
      <c r="D17" s="31"/>
    </row>
    <row r="18" spans="1:4" ht="15">
      <c r="A18" s="188" t="s">
        <v>125</v>
      </c>
      <c r="B18" s="155"/>
      <c r="C18" s="33" t="s">
        <v>25</v>
      </c>
      <c r="D18" s="33" t="s">
        <v>25</v>
      </c>
    </row>
    <row r="19" spans="1:4" ht="25.5">
      <c r="A19" s="34" t="s">
        <v>50</v>
      </c>
      <c r="B19" s="35" t="s">
        <v>196</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200</v>
      </c>
      <c r="D21" s="32" t="str">
        <f>C21</f>
        <v>Line 5</v>
      </c>
    </row>
    <row r="22" spans="1:4" ht="48" customHeight="1">
      <c r="A22" s="66" t="s">
        <v>53</v>
      </c>
      <c r="B22" s="67" t="s">
        <v>112</v>
      </c>
      <c r="C22" s="68" t="s">
        <v>131</v>
      </c>
      <c r="D22" s="68" t="str">
        <f>C22</f>
        <v>Line 5 + Line B</v>
      </c>
    </row>
    <row r="23" spans="1:4" ht="15">
      <c r="A23" s="79" t="s">
        <v>109</v>
      </c>
      <c r="B23" s="55"/>
      <c r="C23" s="53"/>
      <c r="D23" s="54"/>
    </row>
    <row r="24" spans="1:4" ht="27" customHeight="1">
      <c r="A24" s="183" t="s">
        <v>248</v>
      </c>
      <c r="B24" s="184"/>
      <c r="C24" s="184"/>
      <c r="D24" s="185"/>
    </row>
    <row r="25" spans="1:4" ht="30" customHeight="1">
      <c r="A25" s="183" t="s">
        <v>249</v>
      </c>
      <c r="B25" s="184"/>
      <c r="C25" s="184"/>
      <c r="D25" s="185"/>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&amp;N&amp;RJanuary 2012
</oddFooter>
  </headerFooter>
</worksheet>
</file>

<file path=xl/worksheets/sheet6.xml><?xml version="1.0" encoding="utf-8"?>
<worksheet xmlns="http://schemas.openxmlformats.org/spreadsheetml/2006/main" xmlns:r="http://schemas.openxmlformats.org/officeDocument/2006/relationships">
  <dimension ref="A1:D60"/>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27.7109375" style="1" customWidth="1"/>
    <col min="4" max="4" width="27.8515625" style="1" customWidth="1"/>
    <col min="5"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0" t="s">
        <v>22</v>
      </c>
      <c r="B3" s="191"/>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230</v>
      </c>
      <c r="C8" s="6" t="s">
        <v>289</v>
      </c>
      <c r="D8" s="6" t="s">
        <v>288</v>
      </c>
    </row>
    <row r="9" spans="1:4" ht="27.75" customHeight="1">
      <c r="A9" s="12" t="s">
        <v>39</v>
      </c>
      <c r="B9" s="133" t="s">
        <v>231</v>
      </c>
      <c r="C9" s="134" t="s">
        <v>301</v>
      </c>
      <c r="D9" s="135" t="str">
        <f>C9</f>
        <v>*SIW APR-DRG Table (DOH) - Psych</v>
      </c>
    </row>
    <row r="10" spans="1:4" ht="27.75" customHeight="1">
      <c r="A10" s="12" t="s">
        <v>35</v>
      </c>
      <c r="B10" s="133" t="s">
        <v>232</v>
      </c>
      <c r="C10" s="134" t="s">
        <v>233</v>
      </c>
      <c r="D10" s="134" t="str">
        <f>C10</f>
        <v>Age Factor (17 &amp; under=1.0872,   18 &amp; over =1.0000)</v>
      </c>
    </row>
    <row r="11" spans="1:4" ht="27.75" customHeight="1">
      <c r="A11" s="12" t="s">
        <v>36</v>
      </c>
      <c r="B11" s="133" t="s">
        <v>296</v>
      </c>
      <c r="C11" s="134">
        <v>1.0599</v>
      </c>
      <c r="D11" s="135">
        <f>C11</f>
        <v>1.0599</v>
      </c>
    </row>
    <row r="12" spans="1:4" ht="50.25">
      <c r="A12" s="12" t="s">
        <v>37</v>
      </c>
      <c r="B12" s="133" t="s">
        <v>234</v>
      </c>
      <c r="C12" s="134" t="s">
        <v>235</v>
      </c>
      <c r="D12" s="134" t="s">
        <v>235</v>
      </c>
    </row>
    <row r="13" spans="1:4" ht="54" customHeight="1">
      <c r="A13" s="12" t="s">
        <v>41</v>
      </c>
      <c r="B13" s="133" t="s">
        <v>298</v>
      </c>
      <c r="C13" s="134" t="s">
        <v>236</v>
      </c>
      <c r="D13" s="135" t="str">
        <f>C13</f>
        <v>Days 1-4=1.20                                Days 5-11=1.00                                 Days 12-22=0.96                                Days 23 &amp; over=0.92</v>
      </c>
    </row>
    <row r="14" spans="1:4" ht="48" customHeight="1">
      <c r="A14" s="12" t="s">
        <v>42</v>
      </c>
      <c r="B14" s="133" t="s">
        <v>237</v>
      </c>
      <c r="C14" s="8" t="s">
        <v>292</v>
      </c>
      <c r="D14" s="8" t="s">
        <v>293</v>
      </c>
    </row>
    <row r="15" spans="1:4" ht="38.25">
      <c r="A15" s="12" t="s">
        <v>43</v>
      </c>
      <c r="B15" s="133" t="s">
        <v>238</v>
      </c>
      <c r="C15" s="6" t="s">
        <v>290</v>
      </c>
      <c r="D15" s="6" t="s">
        <v>291</v>
      </c>
    </row>
    <row r="16" spans="1:4" ht="71.25" customHeight="1">
      <c r="A16" s="12" t="s">
        <v>57</v>
      </c>
      <c r="B16" s="133" t="s">
        <v>294</v>
      </c>
      <c r="C16" s="134" t="s">
        <v>299</v>
      </c>
      <c r="D16" s="134" t="s">
        <v>299</v>
      </c>
    </row>
    <row r="17" spans="1:4" ht="14.25" customHeight="1">
      <c r="A17" s="192" t="s">
        <v>45</v>
      </c>
      <c r="B17" s="161"/>
      <c r="C17" s="65" t="s">
        <v>79</v>
      </c>
      <c r="D17" s="65" t="s">
        <v>79</v>
      </c>
    </row>
    <row r="18" spans="1:4" ht="17.25" customHeight="1">
      <c r="A18" s="12" t="s">
        <v>58</v>
      </c>
      <c r="B18" s="7" t="s">
        <v>44</v>
      </c>
      <c r="C18" s="23"/>
      <c r="D18" s="23"/>
    </row>
    <row r="19" spans="1:4" ht="54.75" customHeight="1">
      <c r="A19" s="27" t="s">
        <v>30</v>
      </c>
      <c r="B19" s="7" t="s">
        <v>86</v>
      </c>
      <c r="C19" s="6" t="s">
        <v>300</v>
      </c>
      <c r="D19" s="6" t="s">
        <v>295</v>
      </c>
    </row>
    <row r="20" spans="1:4" ht="19.5" customHeight="1">
      <c r="A20" s="27" t="s">
        <v>31</v>
      </c>
      <c r="B20" s="9" t="s">
        <v>3</v>
      </c>
      <c r="C20" s="8" t="s">
        <v>47</v>
      </c>
      <c r="D20" s="8" t="str">
        <f>C20</f>
        <v>Line 1b</v>
      </c>
    </row>
    <row r="21" spans="1:4" ht="19.5" customHeight="1">
      <c r="A21" s="27" t="s">
        <v>32</v>
      </c>
      <c r="B21" s="9" t="s">
        <v>48</v>
      </c>
      <c r="C21" s="10" t="s">
        <v>239</v>
      </c>
      <c r="D21" s="10" t="str">
        <f>C21</f>
        <v>Line 11a x Line 11b</v>
      </c>
    </row>
    <row r="22" spans="1:4" ht="13.5" customHeight="1">
      <c r="A22" s="193" t="s">
        <v>63</v>
      </c>
      <c r="B22" s="159"/>
      <c r="C22" s="37"/>
      <c r="D22" s="37"/>
    </row>
    <row r="23" spans="1:4" ht="12.75">
      <c r="A23" s="28" t="s">
        <v>59</v>
      </c>
      <c r="B23" s="9" t="s">
        <v>87</v>
      </c>
      <c r="C23" s="8" t="s">
        <v>240</v>
      </c>
      <c r="D23" s="8" t="str">
        <f>C23</f>
        <v>Line 10 + Line 11c</v>
      </c>
    </row>
    <row r="24" spans="1:4" ht="12.75">
      <c r="A24" s="29"/>
      <c r="B24" s="30"/>
      <c r="C24" s="31"/>
      <c r="D24" s="31"/>
    </row>
    <row r="25" spans="1:4" ht="15">
      <c r="A25" s="188" t="s">
        <v>125</v>
      </c>
      <c r="B25" s="155"/>
      <c r="C25" s="33" t="s">
        <v>25</v>
      </c>
      <c r="D25" s="33" t="s">
        <v>25</v>
      </c>
    </row>
    <row r="26" spans="1:4" ht="25.5">
      <c r="A26" s="34" t="s">
        <v>50</v>
      </c>
      <c r="B26" s="35" t="s">
        <v>196</v>
      </c>
      <c r="C26" s="36" t="s">
        <v>124</v>
      </c>
      <c r="D26" s="36" t="str">
        <f>C26</f>
        <v>4/1/09 Forward ==&gt; 7.04%</v>
      </c>
    </row>
    <row r="27" spans="1:4" ht="15.75" customHeight="1">
      <c r="A27" s="34" t="s">
        <v>51</v>
      </c>
      <c r="B27" s="35" t="s">
        <v>54</v>
      </c>
      <c r="C27" s="36" t="s">
        <v>241</v>
      </c>
      <c r="D27" s="36" t="str">
        <f>C27</f>
        <v>Line 12 x Line A</v>
      </c>
    </row>
    <row r="28" spans="1:4" ht="39" customHeight="1">
      <c r="A28" s="34" t="s">
        <v>52</v>
      </c>
      <c r="B28" s="35" t="s">
        <v>113</v>
      </c>
      <c r="C28" s="32" t="s">
        <v>241</v>
      </c>
      <c r="D28" s="32" t="str">
        <f>C28</f>
        <v>Line 12 x Line A</v>
      </c>
    </row>
    <row r="29" spans="1:4" ht="48" customHeight="1">
      <c r="A29" s="66" t="s">
        <v>53</v>
      </c>
      <c r="B29" s="67" t="s">
        <v>112</v>
      </c>
      <c r="C29" s="68" t="s">
        <v>242</v>
      </c>
      <c r="D29" s="68" t="str">
        <f>C29</f>
        <v>Line 12 + Line B</v>
      </c>
    </row>
    <row r="30" spans="1:4" ht="31.5" customHeight="1" thickBot="1">
      <c r="A30" s="136" t="s">
        <v>77</v>
      </c>
      <c r="B30" s="194" t="s">
        <v>243</v>
      </c>
      <c r="C30" s="194"/>
      <c r="D30" s="195"/>
    </row>
    <row r="31" spans="1:4" ht="13.5">
      <c r="A31" s="137" t="s">
        <v>247</v>
      </c>
      <c r="B31" s="55"/>
      <c r="C31" s="53"/>
      <c r="D31" s="54"/>
    </row>
    <row r="32" spans="1:4" ht="13.5">
      <c r="A32" s="183" t="s">
        <v>246</v>
      </c>
      <c r="B32" s="184"/>
      <c r="C32" s="184"/>
      <c r="D32" s="185"/>
    </row>
    <row r="33" spans="1:4" ht="12.75">
      <c r="A33" s="152"/>
      <c r="B33" s="152"/>
      <c r="C33" s="152"/>
      <c r="D33" s="152"/>
    </row>
    <row r="34" ht="12.75">
      <c r="B34" s="2" t="s">
        <v>287</v>
      </c>
    </row>
    <row r="35" spans="2:4" ht="12.75">
      <c r="B35" s="138" t="s">
        <v>252</v>
      </c>
      <c r="C35" s="138" t="s">
        <v>253</v>
      </c>
      <c r="D35" s="138">
        <v>0.9444</v>
      </c>
    </row>
    <row r="36" spans="2:4" ht="12.75">
      <c r="B36" s="138" t="s">
        <v>254</v>
      </c>
      <c r="C36" s="138" t="s">
        <v>255</v>
      </c>
      <c r="D36" s="138">
        <v>1.0872</v>
      </c>
    </row>
    <row r="37" spans="2:4" ht="12.75">
      <c r="B37" s="138" t="s">
        <v>256</v>
      </c>
      <c r="C37" s="138" t="s">
        <v>257</v>
      </c>
      <c r="D37" s="138">
        <v>1.0599</v>
      </c>
    </row>
    <row r="38" spans="2:4" ht="12.75">
      <c r="B38" s="138" t="s">
        <v>258</v>
      </c>
      <c r="C38" s="138" t="s">
        <v>259</v>
      </c>
      <c r="D38" s="139">
        <v>1.4046</v>
      </c>
    </row>
    <row r="39" spans="2:4" ht="12.75">
      <c r="B39" s="140" t="s">
        <v>260</v>
      </c>
      <c r="C39" s="140" t="str">
        <f>D35&amp;" * "&amp;D36&amp;" * "&amp;D37&amp;" * "&amp;D38</f>
        <v>0.9444 * 1.0872 * 1.0599 * 1.4046</v>
      </c>
      <c r="D39" s="141">
        <f>D35*D36*D37*D38</f>
        <v>1.5285617167707075</v>
      </c>
    </row>
    <row r="40" spans="2:4" ht="12.75">
      <c r="B40" s="138" t="s">
        <v>261</v>
      </c>
      <c r="C40" s="138" t="s">
        <v>262</v>
      </c>
      <c r="D40" s="142">
        <v>500</v>
      </c>
    </row>
    <row r="41" spans="2:4" ht="12.75">
      <c r="B41" s="140" t="s">
        <v>263</v>
      </c>
      <c r="C41" s="140" t="s">
        <v>264</v>
      </c>
      <c r="D41" s="143">
        <f>D39*D40</f>
        <v>764.2808583853538</v>
      </c>
    </row>
    <row r="42" spans="2:4" ht="12.75">
      <c r="B42" s="138" t="s">
        <v>265</v>
      </c>
      <c r="C42" s="138"/>
      <c r="D42" s="144">
        <v>50</v>
      </c>
    </row>
    <row r="43" spans="2:4" ht="12.75">
      <c r="B43" s="138" t="s">
        <v>266</v>
      </c>
      <c r="C43" s="138" t="s">
        <v>267</v>
      </c>
      <c r="D43" s="144">
        <v>488</v>
      </c>
    </row>
    <row r="44" spans="2:4" ht="12.75">
      <c r="B44"/>
      <c r="C44"/>
      <c r="D44"/>
    </row>
    <row r="45" spans="2:4" ht="12.75">
      <c r="B45" s="145" t="s">
        <v>268</v>
      </c>
      <c r="C45" s="145" t="s">
        <v>269</v>
      </c>
      <c r="D45" s="146"/>
    </row>
    <row r="46" spans="2:4" ht="12.75">
      <c r="B46" s="147" t="s">
        <v>270</v>
      </c>
      <c r="C46" s="138" t="s">
        <v>271</v>
      </c>
      <c r="D46" s="142">
        <f>ROUND($D$41*1.2,2)</f>
        <v>917.14</v>
      </c>
    </row>
    <row r="47" spans="2:4" ht="12.75">
      <c r="B47" s="147" t="s">
        <v>272</v>
      </c>
      <c r="C47" s="138" t="s">
        <v>271</v>
      </c>
      <c r="D47" s="142">
        <f>ROUND($D$41*1.2,2)</f>
        <v>917.14</v>
      </c>
    </row>
    <row r="48" spans="2:4" ht="12.75">
      <c r="B48" s="147" t="s">
        <v>273</v>
      </c>
      <c r="C48" s="138" t="s">
        <v>271</v>
      </c>
      <c r="D48" s="142">
        <f>ROUND($D$41*1.2,2)</f>
        <v>917.14</v>
      </c>
    </row>
    <row r="49" spans="2:4" ht="12.75">
      <c r="B49" s="147" t="s">
        <v>274</v>
      </c>
      <c r="C49" s="138" t="s">
        <v>271</v>
      </c>
      <c r="D49" s="142">
        <f>ROUND($D$41*1.2,2)</f>
        <v>917.14</v>
      </c>
    </row>
    <row r="50" spans="2:4" ht="12.75">
      <c r="B50" s="147" t="s">
        <v>275</v>
      </c>
      <c r="C50" s="138" t="s">
        <v>276</v>
      </c>
      <c r="D50" s="142">
        <f aca="true" t="shared" si="0" ref="D50:D55">ROUND($D$41*1,2)</f>
        <v>764.28</v>
      </c>
    </row>
    <row r="51" spans="2:4" ht="12.75">
      <c r="B51" s="147" t="s">
        <v>277</v>
      </c>
      <c r="C51" s="138" t="s">
        <v>276</v>
      </c>
      <c r="D51" s="142">
        <f t="shared" si="0"/>
        <v>764.28</v>
      </c>
    </row>
    <row r="52" spans="2:4" ht="12.75">
      <c r="B52" s="147" t="s">
        <v>278</v>
      </c>
      <c r="C52" s="138" t="s">
        <v>276</v>
      </c>
      <c r="D52" s="142">
        <f t="shared" si="0"/>
        <v>764.28</v>
      </c>
    </row>
    <row r="53" spans="2:4" ht="12.75">
      <c r="B53" s="147" t="s">
        <v>279</v>
      </c>
      <c r="C53" s="138" t="s">
        <v>276</v>
      </c>
      <c r="D53" s="142">
        <f t="shared" si="0"/>
        <v>764.28</v>
      </c>
    </row>
    <row r="54" spans="2:4" ht="12.75">
      <c r="B54" s="147" t="s">
        <v>280</v>
      </c>
      <c r="C54" s="138" t="s">
        <v>276</v>
      </c>
      <c r="D54" s="142">
        <f t="shared" si="0"/>
        <v>764.28</v>
      </c>
    </row>
    <row r="55" spans="2:4" ht="13.5" thickBot="1">
      <c r="B55" s="148" t="s">
        <v>281</v>
      </c>
      <c r="C55" s="138" t="s">
        <v>276</v>
      </c>
      <c r="D55" s="142">
        <f t="shared" si="0"/>
        <v>764.28</v>
      </c>
    </row>
    <row r="56" spans="2:4" ht="12.75">
      <c r="B56" s="149" t="s">
        <v>282</v>
      </c>
      <c r="C56" s="150"/>
      <c r="D56" s="151">
        <f>SUM(D46:D55)</f>
        <v>8254.24</v>
      </c>
    </row>
    <row r="57" spans="2:4" ht="12.75">
      <c r="B57" s="147" t="s">
        <v>283</v>
      </c>
      <c r="C57" s="138" t="s">
        <v>284</v>
      </c>
      <c r="D57" s="142">
        <f>D42*10</f>
        <v>500</v>
      </c>
    </row>
    <row r="58" spans="2:4" ht="12.75">
      <c r="B58" s="147" t="s">
        <v>285</v>
      </c>
      <c r="C58" s="146"/>
      <c r="D58" s="144">
        <f>D43</f>
        <v>488</v>
      </c>
    </row>
    <row r="59" spans="2:4" ht="12.75">
      <c r="B59" s="140" t="s">
        <v>286</v>
      </c>
      <c r="C59" s="146"/>
      <c r="D59" s="143">
        <f>SUM(D56:D58)</f>
        <v>9242.24</v>
      </c>
    </row>
    <row r="60" ht="12.75">
      <c r="B60" s="2" t="s">
        <v>297</v>
      </c>
    </row>
  </sheetData>
  <sheetProtection/>
  <mergeCells count="7">
    <mergeCell ref="A32:D32"/>
    <mergeCell ref="A2:B2"/>
    <mergeCell ref="A3:B3"/>
    <mergeCell ref="A17:B17"/>
    <mergeCell ref="A22:B22"/>
    <mergeCell ref="A25:B25"/>
    <mergeCell ref="B30:D30"/>
  </mergeCells>
  <printOptions horizontalCentered="1"/>
  <pageMargins left="0.17" right="0.25" top="0.68" bottom="0.35" header="0.17" footer="0.16"/>
  <pageSetup horizontalDpi="600" verticalDpi="600" orientation="landscape" scale="77" r:id="rId1"/>
  <headerFooter alignWithMargins="0">
    <oddHeader>&amp;LSample Payment
Calculation Worksheet&amp;C&amp;"Arial,Bold"&amp;12MEDICAID - TRADITIONAL AND MANAGED CARE
PSYCH REFORM ONLY/HOSPITAL - PAYMENTS&amp;RNYSDOH
</oddHeader>
    <oddFooter>&amp;L&amp;A&amp;CPage &amp;P of &amp;N&amp;RJanuary 2012</oddFooter>
  </headerFooter>
  <rowBreaks count="1" manualBreakCount="1">
    <brk id="23" max="3" man="1"/>
  </rowBreak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0" customWidth="1"/>
  </cols>
  <sheetData>
    <row r="1" ht="62.25" customHeight="1">
      <c r="A1" s="74" t="s">
        <v>157</v>
      </c>
    </row>
    <row r="2" ht="20.25" customHeight="1" thickBot="1">
      <c r="A2" s="80" t="s">
        <v>158</v>
      </c>
    </row>
    <row r="3" ht="131.25" customHeight="1">
      <c r="A3" s="81" t="s">
        <v>159</v>
      </c>
    </row>
    <row r="4" ht="47.25">
      <c r="A4" s="72" t="s">
        <v>160</v>
      </c>
    </row>
    <row r="5" ht="15.75">
      <c r="A5" s="72" t="s">
        <v>161</v>
      </c>
    </row>
    <row r="6" ht="15.75">
      <c r="A6" s="72" t="s">
        <v>162</v>
      </c>
    </row>
    <row r="7" ht="15.75">
      <c r="A7" s="72" t="s">
        <v>163</v>
      </c>
    </row>
    <row r="8" ht="15.75">
      <c r="A8" s="72" t="s">
        <v>164</v>
      </c>
    </row>
    <row r="9" ht="160.5" customHeight="1">
      <c r="A9" s="75" t="s">
        <v>165</v>
      </c>
    </row>
    <row r="10" ht="31.5">
      <c r="A10" s="72" t="s">
        <v>166</v>
      </c>
    </row>
    <row r="11" ht="15.75">
      <c r="A11" s="72" t="s">
        <v>167</v>
      </c>
    </row>
    <row r="12" ht="31.5">
      <c r="A12" s="72" t="s">
        <v>168</v>
      </c>
    </row>
    <row r="13" ht="31.5">
      <c r="A13" s="72" t="s">
        <v>169</v>
      </c>
    </row>
    <row r="14" ht="47.25">
      <c r="A14" s="72" t="s">
        <v>170</v>
      </c>
    </row>
    <row r="15" ht="47.25">
      <c r="A15" s="72" t="s">
        <v>171</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A1" sqref="A1"/>
    </sheetView>
  </sheetViews>
  <sheetFormatPr defaultColWidth="9.140625" defaultRowHeight="12.75"/>
  <cols>
    <col min="1" max="1" width="2.7109375" style="0" customWidth="1"/>
    <col min="2" max="2" width="83.57421875" style="0" customWidth="1"/>
  </cols>
  <sheetData>
    <row r="2" ht="15">
      <c r="B2" s="73" t="s">
        <v>95</v>
      </c>
    </row>
    <row r="3" ht="15">
      <c r="B3" s="49" t="s">
        <v>96</v>
      </c>
    </row>
    <row r="4" ht="12.75">
      <c r="B4" s="50"/>
    </row>
    <row r="5" ht="12.75">
      <c r="B5" s="51" t="s">
        <v>97</v>
      </c>
    </row>
    <row r="6" ht="12.75">
      <c r="B6" s="51" t="s">
        <v>98</v>
      </c>
    </row>
    <row r="7" ht="12.75">
      <c r="B7" s="51" t="s">
        <v>99</v>
      </c>
    </row>
    <row r="8" ht="12.75">
      <c r="B8" s="51" t="s">
        <v>100</v>
      </c>
    </row>
    <row r="9" ht="12.75">
      <c r="B9" s="51" t="s">
        <v>101</v>
      </c>
    </row>
    <row r="10" ht="12.75">
      <c r="B10" s="71" t="s">
        <v>226</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2013-07-26T19:38:46Z</cp:lastPrinted>
  <dcterms:created xsi:type="dcterms:W3CDTF">2003-05-01T18:45:15Z</dcterms:created>
  <dcterms:modified xsi:type="dcterms:W3CDTF">2013-12-09T14:20:03Z</dcterms:modified>
  <cp:category/>
  <cp:version/>
  <cp:contentType/>
  <cp:contentStatus/>
</cp:coreProperties>
</file>