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progress_updates\docs\"/>
    </mc:Choice>
  </mc:AlternateContent>
  <xr:revisionPtr revIDLastSave="0" documentId="8_{86CDDABC-5F99-4BE1-BDB4-9E5F016FE3BA}" xr6:coauthVersionLast="31" xr6:coauthVersionMax="31" xr10:uidLastSave="{00000000-0000-0000-0000-000000000000}"/>
  <bookViews>
    <workbookView xWindow="0" yWindow="0" windowWidth="21570" windowHeight="7950" tabRatio="770" firstSheet="1" activeTab="1" xr2:uid="{00000000-000D-0000-FFFF-FFFF00000000}"/>
  </bookViews>
  <sheets>
    <sheet name="Phase 5 original" sheetId="13" state="hidden" r:id="rId1"/>
    <sheet name="Phase 7" sheetId="15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5" l="1"/>
  <c r="D66" i="15"/>
  <c r="D65" i="15"/>
  <c r="D64" i="15"/>
  <c r="D63" i="15"/>
  <c r="D62" i="15"/>
  <c r="D61" i="15"/>
  <c r="D68" i="15" l="1"/>
  <c r="D69" i="15" s="1"/>
</calcChain>
</file>

<file path=xl/sharedStrings.xml><?xml version="1.0" encoding="utf-8"?>
<sst xmlns="http://schemas.openxmlformats.org/spreadsheetml/2006/main" count="270" uniqueCount="156">
  <si>
    <t>Gold STAMP Program to Reduce Pressure Ulcers</t>
  </si>
  <si>
    <t>Completed</t>
  </si>
  <si>
    <t>Suspended</t>
  </si>
  <si>
    <t>Cancelled</t>
  </si>
  <si>
    <t>In Progress</t>
  </si>
  <si>
    <t>Status</t>
  </si>
  <si>
    <t>Date Completed</t>
  </si>
  <si>
    <t xml:space="preserve">Division Lead </t>
  </si>
  <si>
    <t>Team Lead</t>
  </si>
  <si>
    <t>Steve Simmons</t>
  </si>
  <si>
    <t>MRT 
Project #</t>
  </si>
  <si>
    <t>Mark Kissinger</t>
  </si>
  <si>
    <t>OPH</t>
  </si>
  <si>
    <t>Dan O'Connell</t>
  </si>
  <si>
    <t>Liz Misa, Mark Kissinger</t>
  </si>
  <si>
    <t>Liz Misa</t>
  </si>
  <si>
    <t>OHIP</t>
  </si>
  <si>
    <t>John Ulberg</t>
  </si>
  <si>
    <t>Karen Meier</t>
  </si>
  <si>
    <t>Margaret Willard</t>
  </si>
  <si>
    <t>Mark Bertozzi</t>
  </si>
  <si>
    <t>DPDM</t>
  </si>
  <si>
    <t>Carol Lindley</t>
  </si>
  <si>
    <t xml:space="preserve">Cancelled </t>
  </si>
  <si>
    <t xml:space="preserve">Completed </t>
  </si>
  <si>
    <t xml:space="preserve">Merged </t>
  </si>
  <si>
    <t>Included in MRT Waiver</t>
  </si>
  <si>
    <t>Total</t>
  </si>
  <si>
    <t>Remain open</t>
  </si>
  <si>
    <t>Patricia Sheppard</t>
  </si>
  <si>
    <t>Tony Merola</t>
  </si>
  <si>
    <t>Janet Zachary-Elkind</t>
  </si>
  <si>
    <t>Monica Toohey</t>
  </si>
  <si>
    <t>Project/Task Description</t>
  </si>
  <si>
    <t>May 2015</t>
  </si>
  <si>
    <t>Cost-sharing Limits for Medicare Part B Claims</t>
  </si>
  <si>
    <t>Connie Donohue, Cristin Carter</t>
  </si>
  <si>
    <t xml:space="preserve">Division of Nursing Homes and ICF/IID </t>
  </si>
  <si>
    <t>Paula Grogin</t>
  </si>
  <si>
    <t>Catch-All</t>
  </si>
  <si>
    <t>Mainstream Managed Care Plan Profit Cap</t>
  </si>
  <si>
    <t xml:space="preserve"> Division of Long Term Care Bureau of Community Integration and Alzheimer Disease</t>
  </si>
  <si>
    <t>David Hoffman</t>
  </si>
  <si>
    <t>MLTC Technology Demonstration</t>
  </si>
  <si>
    <t>Medicaid Transportation Fee Enhancement-  and Standardization</t>
  </si>
  <si>
    <t>Deidre Astin</t>
  </si>
  <si>
    <t xml:space="preserve"> Health Home Criminal Justice Initiative</t>
  </si>
  <si>
    <t>ICAN Expansion</t>
  </si>
  <si>
    <t>Shanon Vollmer, Pavel Terpelets</t>
  </si>
  <si>
    <t>BIP NY Connects Expansion</t>
  </si>
  <si>
    <t xml:space="preserve"> Karen Ambros</t>
  </si>
  <si>
    <t xml:space="preserve"> HCBS Settings Statewide Transition Plan</t>
  </si>
  <si>
    <t xml:space="preserve"> Karen Meier        </t>
  </si>
  <si>
    <t>Air Ambulance</t>
  </si>
  <si>
    <t>Supplemental Ambulance</t>
  </si>
  <si>
    <t>Rural Transportation</t>
  </si>
  <si>
    <t>Young Adult Special Populations Demo</t>
  </si>
  <si>
    <t>Community First Choice Option/ Investments in Olmstead</t>
  </si>
  <si>
    <t>Pharmacy Savings</t>
  </si>
  <si>
    <t>Statewide Supplemental Rebates (FFS/MCO)</t>
  </si>
  <si>
    <t>Accelerate Rebate Collections (FFS/MCO)</t>
  </si>
  <si>
    <t>Expand Clinical Drug Editing in FFS</t>
  </si>
  <si>
    <t>Implement Managed Care Pharmacy Efficiencies</t>
  </si>
  <si>
    <t>Mike Dembrosky</t>
  </si>
  <si>
    <t>Specialty Pharmacy Vendor</t>
  </si>
  <si>
    <t>Hospital Reimbursement</t>
  </si>
  <si>
    <t>Establish Hospital Quality Pool</t>
  </si>
  <si>
    <t>Mike Ogborn</t>
  </si>
  <si>
    <t>Invest in Essential Community Hospitals</t>
  </si>
  <si>
    <t>Eliminate PPNO Rate Reduction</t>
  </si>
  <si>
    <t>Eliminate Across the Board Elective Deliveries</t>
  </si>
  <si>
    <t xml:space="preserve">Supportive Housing  </t>
  </si>
  <si>
    <t>Peer Training/Employment Linkages</t>
  </si>
  <si>
    <t>Division of Long-Term Care</t>
  </si>
  <si>
    <t>Medical Respite and DSRIP Rental Subsidy Program</t>
  </si>
  <si>
    <t xml:space="preserve">Moving On Initiative </t>
  </si>
  <si>
    <t>Access to Homes</t>
  </si>
  <si>
    <t xml:space="preserve"> Liz Misa, Mark Kissinger</t>
  </si>
  <si>
    <t xml:space="preserve">MRT Service and Operating </t>
  </si>
  <si>
    <t>Alzheimers Disease Caregiver Support Project</t>
  </si>
  <si>
    <t>Substantively Complete</t>
  </si>
  <si>
    <t>Frank Czernicki</t>
  </si>
  <si>
    <t>Advanced Training Initiative</t>
  </si>
  <si>
    <t>Refinancing / Shared Savings</t>
  </si>
  <si>
    <t>Energy Efficiency</t>
  </si>
  <si>
    <t>NAMI (Net Adjusted Medicaid Income)</t>
  </si>
  <si>
    <t>Neurodegenerative Initiative (ND)</t>
  </si>
  <si>
    <t>Medicaid Coverage of Harm Reduction Activities: AI providers reimbursement</t>
  </si>
  <si>
    <t xml:space="preserve">         Project/Task Description</t>
  </si>
  <si>
    <t>Care Management Population &amp; Benefit Expansion, Access to Services, and Consumer Rights</t>
  </si>
  <si>
    <t xml:space="preserve">Care Management for All </t>
  </si>
  <si>
    <t>Joanne Martinez, Alisa Costa</t>
  </si>
  <si>
    <t>Merged from #5314C</t>
  </si>
  <si>
    <t>Merged from #7501</t>
  </si>
  <si>
    <t>Merged from #1458</t>
  </si>
  <si>
    <t>Medical Respite Program</t>
  </si>
  <si>
    <t>April 2016</t>
  </si>
  <si>
    <t>Merged #9003</t>
  </si>
  <si>
    <t>June 2016</t>
  </si>
  <si>
    <t>Establish Rebates for High Cost Drugs</t>
  </si>
  <si>
    <t>NYC Administrative Funding</t>
  </si>
  <si>
    <t xml:space="preserve">Fiscal Intermediary (FI) Authorization </t>
  </si>
  <si>
    <t>Eliminate Bed Hold Payment</t>
  </si>
  <si>
    <t xml:space="preserve">Realign Children's SPA and MC Implementation </t>
  </si>
  <si>
    <t xml:space="preserve">MRT 1115 Deliverables </t>
  </si>
  <si>
    <t>HARP Rates</t>
  </si>
  <si>
    <t>1115 Budget Neutrality</t>
  </si>
  <si>
    <t xml:space="preserve">1115 Demonstration Evaluation Design </t>
  </si>
  <si>
    <t xml:space="preserve">HARP Evaluation </t>
  </si>
  <si>
    <t xml:space="preserve">Managed Care Transition </t>
  </si>
  <si>
    <t xml:space="preserve">OPWDD Transition to Managed Care </t>
  </si>
  <si>
    <t xml:space="preserve">Eligibility and Market Int. </t>
  </si>
  <si>
    <t>Medicare as a Condition of Medicaid Eligibility</t>
  </si>
  <si>
    <t xml:space="preserve">Finance and Rate Setting </t>
  </si>
  <si>
    <t>Medicaid Accounts Receivable</t>
  </si>
  <si>
    <t>Separate Rate Cells for High Cost/ High Needs Populations in Managed Care</t>
  </si>
  <si>
    <t>Quarterly Meetings with Legislature on Medicaid Managed Care Rates</t>
  </si>
  <si>
    <t>Monthly Meetings with Legislature on the Medicaid Global Cap</t>
  </si>
  <si>
    <t>Wage Parity for CDPAP Assistants</t>
  </si>
  <si>
    <t>Reduce Hospital Quality Pool</t>
  </si>
  <si>
    <t>Enhanced Safety Net Hospital Program</t>
  </si>
  <si>
    <t>Critical Access Hospitals</t>
  </si>
  <si>
    <t>SUNY DSH</t>
  </si>
  <si>
    <t>Reduction in Mainstream Managed Care Quality Bonus</t>
  </si>
  <si>
    <t>Reduction in Number of VBP Pilots</t>
  </si>
  <si>
    <t>Medicaid Restimate/ DSRIP Savings</t>
  </si>
  <si>
    <t>Monroe County Special Payment</t>
  </si>
  <si>
    <t>Generic Drugs Consumer Price Index (CPI)</t>
  </si>
  <si>
    <t>Generic CPI Penalty Adjustment - 75%</t>
  </si>
  <si>
    <t xml:space="preserve">Reduce Payments to Plans for Facilitated Enrollment </t>
  </si>
  <si>
    <t>Long Term Care</t>
  </si>
  <si>
    <t>Ban MLTC Marketing</t>
  </si>
  <si>
    <t xml:space="preserve">Align End-of-Life Services with Medicare </t>
  </si>
  <si>
    <t>Implementation of a Plan Fining Mechanism for DLTC</t>
  </si>
  <si>
    <t>BIP Funds to Support FLSA Mandate</t>
  </si>
  <si>
    <t>BIP Funds to Support NY Connects</t>
  </si>
  <si>
    <t>NHTD/TBI carve out</t>
  </si>
  <si>
    <t>Merged #8401</t>
  </si>
  <si>
    <t>UAS</t>
  </si>
  <si>
    <t>Program Development and Management</t>
  </si>
  <si>
    <t>Women's Health Initiative - Infertility Treatment</t>
  </si>
  <si>
    <t>Pasteurized Donor Human Milk (PDHM)</t>
  </si>
  <si>
    <t>School Based Health Centers carve out</t>
  </si>
  <si>
    <t>Reduce 911 "Frequent Flier" calls</t>
  </si>
  <si>
    <t xml:space="preserve">Health Homes Restructuring and Reprogramming Outreach </t>
  </si>
  <si>
    <t>Increase Penalty for Early Elective Deliveries</t>
  </si>
  <si>
    <t>Continued Medicaid Coverage Review</t>
  </si>
  <si>
    <t>Enhanced Claim Editing fir ESO</t>
  </si>
  <si>
    <t xml:space="preserve">PCMH Enhanced Funding Reduction </t>
  </si>
  <si>
    <t>Transition Medicaid Reimbursement Methodology from EAC to AAC</t>
  </si>
  <si>
    <t>Change Copayment for Brand Drugs</t>
  </si>
  <si>
    <t>Enhanced Program Integrity for Opioids/ Controlled Substances</t>
  </si>
  <si>
    <t>Conduct Comprehensive Clinical Editing</t>
  </si>
  <si>
    <t>MRT Phase 7 Project Status</t>
  </si>
  <si>
    <t>Phase 7</t>
  </si>
  <si>
    <t>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</si>
</sst>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0" fontId="5" fillId="0" borderId="0" xfId="0" applyFont="1"/>
    <xf numFmtId="49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6" fillId="0" borderId="0" xfId="3" applyNumberFormat="1" applyFont="1" applyProtection="1"/>
    <xf numFmtId="0" fontId="5" fillId="0" borderId="0" xfId="0" applyFont="1" applyProtection="1">
      <protection locked="0"/>
    </xf>
    <xf numFmtId="49" fontId="5" fillId="4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right"/>
    </xf>
    <xf numFmtId="0" fontId="6" fillId="0" borderId="4" xfId="0" applyFont="1" applyFill="1" applyBorder="1" applyAlignment="1" applyProtection="1">
      <alignment horizontal="right"/>
    </xf>
    <xf numFmtId="0" fontId="6" fillId="0" borderId="9" xfId="0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" xfId="0" applyNumberFormat="1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Protection="1">
      <protection locked="0"/>
    </xf>
    <xf numFmtId="0" fontId="4" fillId="3" borderId="7" xfId="0" applyFont="1" applyFill="1" applyBorder="1" applyAlignment="1" applyProtection="1">
      <alignment horizont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1" xfId="0" applyNumberFormat="1" applyFont="1" applyFill="1" applyBorder="1" applyAlignment="1" applyProtection="1">
      <alignment horizontal="left" vertical="center" wrapText="1"/>
    </xf>
    <xf numFmtId="1" fontId="7" fillId="3" borderId="11" xfId="0" applyNumberFormat="1" applyFont="1" applyFill="1" applyBorder="1" applyAlignment="1" applyProtection="1">
      <alignment vertical="center"/>
      <protection locked="0"/>
    </xf>
    <xf numFmtId="1" fontId="7" fillId="3" borderId="13" xfId="0" applyNumberFormat="1" applyFont="1" applyFill="1" applyBorder="1" applyAlignment="1" applyProtection="1">
      <alignment vertical="center"/>
      <protection locked="0"/>
    </xf>
    <xf numFmtId="1" fontId="7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</cellXfs>
  <cellStyles count="4">
    <cellStyle name="Normal" xfId="0" builtinId="0"/>
    <cellStyle name="Normal 2" xfId="1" xr:uid="{00000000-0005-0000-0000-000001000000}"/>
    <cellStyle name="Normal 3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showRuler="0" zoomScaleNormal="100" workbookViewId="0">
      <selection activeCell="G13" sqref="G13"/>
    </sheetView>
  </sheetViews>
  <sheetFormatPr defaultRowHeight="30" customHeight="1" x14ac:dyDescent="0.2"/>
  <cols>
    <col min="1" max="1" width="10.140625" style="40" bestFit="1" customWidth="1"/>
    <col min="2" max="2" width="49.85546875" style="29" customWidth="1"/>
    <col min="3" max="3" width="11.5703125" style="46" bestFit="1" customWidth="1"/>
    <col min="4" max="4" width="12.5703125" style="30" customWidth="1"/>
    <col min="5" max="5" width="22.5703125" style="31" customWidth="1"/>
    <col min="6" max="6" width="20.140625" style="29" customWidth="1"/>
    <col min="7" max="7" width="13.85546875" style="4" customWidth="1"/>
    <col min="8" max="16384" width="9.140625" style="4"/>
  </cols>
  <sheetData>
    <row r="1" spans="1:6" s="19" customFormat="1" ht="30" customHeight="1" x14ac:dyDescent="0.25">
      <c r="A1" s="38"/>
      <c r="B1" s="20" t="s">
        <v>33</v>
      </c>
      <c r="C1" s="21" t="s">
        <v>5</v>
      </c>
      <c r="D1" s="5" t="s">
        <v>6</v>
      </c>
      <c r="E1" s="22" t="s">
        <v>7</v>
      </c>
      <c r="F1" s="22" t="s">
        <v>8</v>
      </c>
    </row>
    <row r="2" spans="1:6" s="19" customFormat="1" ht="16.5" customHeight="1" x14ac:dyDescent="0.25">
      <c r="A2" s="38"/>
      <c r="B2" s="20"/>
      <c r="C2" s="21"/>
      <c r="D2" s="5"/>
      <c r="E2" s="22"/>
      <c r="F2" s="22"/>
    </row>
    <row r="3" spans="1:6" s="19" customFormat="1" ht="30" customHeight="1" x14ac:dyDescent="0.25">
      <c r="A3" s="38"/>
      <c r="B3" s="41" t="s">
        <v>39</v>
      </c>
      <c r="C3" s="44"/>
      <c r="D3" s="42"/>
      <c r="E3" s="43"/>
      <c r="F3" s="43"/>
    </row>
    <row r="4" spans="1:6" s="10" customFormat="1" ht="30" customHeight="1" x14ac:dyDescent="0.25">
      <c r="A4" s="38">
        <v>8001</v>
      </c>
      <c r="B4" s="18" t="s">
        <v>35</v>
      </c>
      <c r="C4" s="12" t="s">
        <v>4</v>
      </c>
      <c r="D4" s="13"/>
      <c r="E4" s="23" t="s">
        <v>21</v>
      </c>
      <c r="F4" s="23" t="s">
        <v>36</v>
      </c>
    </row>
    <row r="5" spans="1:6" ht="30" customHeight="1" x14ac:dyDescent="0.2">
      <c r="A5" s="38">
        <v>8002</v>
      </c>
      <c r="B5" s="6" t="s">
        <v>0</v>
      </c>
      <c r="C5" s="14" t="s">
        <v>1</v>
      </c>
      <c r="D5" s="11" t="s">
        <v>96</v>
      </c>
      <c r="E5" s="25" t="s">
        <v>37</v>
      </c>
      <c r="F5" s="25" t="s">
        <v>38</v>
      </c>
    </row>
    <row r="6" spans="1:6" s="10" customFormat="1" ht="30" customHeight="1" x14ac:dyDescent="0.25">
      <c r="A6" s="38">
        <v>8003</v>
      </c>
      <c r="B6" s="18" t="s">
        <v>40</v>
      </c>
      <c r="C6" s="12" t="s">
        <v>3</v>
      </c>
      <c r="D6" s="13"/>
      <c r="E6" s="24"/>
      <c r="F6" s="23"/>
    </row>
    <row r="7" spans="1:6" s="10" customFormat="1" ht="71.25" x14ac:dyDescent="0.25">
      <c r="A7" s="38">
        <v>8004</v>
      </c>
      <c r="B7" s="6" t="s">
        <v>79</v>
      </c>
      <c r="C7" s="14" t="s">
        <v>1</v>
      </c>
      <c r="D7" s="11" t="s">
        <v>98</v>
      </c>
      <c r="E7" s="25" t="s">
        <v>41</v>
      </c>
      <c r="F7" s="25" t="s">
        <v>42</v>
      </c>
    </row>
    <row r="8" spans="1:6" s="10" customFormat="1" ht="30" customHeight="1" x14ac:dyDescent="0.25">
      <c r="A8" s="38">
        <v>8005</v>
      </c>
      <c r="B8" s="18" t="s">
        <v>43</v>
      </c>
      <c r="C8" s="12" t="s">
        <v>4</v>
      </c>
      <c r="D8" s="13"/>
      <c r="E8" s="23"/>
      <c r="F8" s="23" t="s">
        <v>19</v>
      </c>
    </row>
    <row r="9" spans="1:6" s="10" customFormat="1" ht="30" customHeight="1" x14ac:dyDescent="0.25">
      <c r="A9" s="38">
        <v>8006</v>
      </c>
      <c r="B9" s="18" t="s">
        <v>82</v>
      </c>
      <c r="C9" s="12" t="s">
        <v>4</v>
      </c>
      <c r="D9" s="13"/>
      <c r="E9" s="23"/>
      <c r="F9" s="23" t="s">
        <v>81</v>
      </c>
    </row>
    <row r="10" spans="1:6" s="10" customFormat="1" ht="30" customHeight="1" x14ac:dyDescent="0.25">
      <c r="A10" s="38">
        <v>8007</v>
      </c>
      <c r="B10" s="6" t="s">
        <v>44</v>
      </c>
      <c r="C10" s="14" t="s">
        <v>1</v>
      </c>
      <c r="D10" s="11" t="s">
        <v>34</v>
      </c>
      <c r="E10" s="25" t="s">
        <v>15</v>
      </c>
      <c r="F10" s="25" t="s">
        <v>20</v>
      </c>
    </row>
    <row r="11" spans="1:6" s="10" customFormat="1" ht="30" customHeight="1" x14ac:dyDescent="0.25">
      <c r="A11" s="38">
        <v>8008</v>
      </c>
      <c r="B11" s="18" t="s">
        <v>46</v>
      </c>
      <c r="C11" s="12" t="s">
        <v>4</v>
      </c>
      <c r="D11" s="13"/>
      <c r="E11" s="23"/>
      <c r="F11" s="23" t="s">
        <v>45</v>
      </c>
    </row>
    <row r="12" spans="1:6" s="10" customFormat="1" ht="28.5" x14ac:dyDescent="0.25">
      <c r="A12" s="38">
        <v>8009</v>
      </c>
      <c r="B12" s="18" t="s">
        <v>47</v>
      </c>
      <c r="C12" s="12" t="s">
        <v>4</v>
      </c>
      <c r="D12" s="13"/>
      <c r="E12" s="23" t="s">
        <v>11</v>
      </c>
      <c r="F12" s="23" t="s">
        <v>48</v>
      </c>
    </row>
    <row r="13" spans="1:6" s="10" customFormat="1" ht="30" customHeight="1" x14ac:dyDescent="0.25">
      <c r="A13" s="38">
        <v>8010</v>
      </c>
      <c r="B13" s="18" t="s">
        <v>49</v>
      </c>
      <c r="C13" s="12" t="s">
        <v>4</v>
      </c>
      <c r="D13" s="13"/>
      <c r="E13" s="23" t="s">
        <v>11</v>
      </c>
      <c r="F13" s="23" t="s">
        <v>50</v>
      </c>
    </row>
    <row r="14" spans="1:6" s="10" customFormat="1" ht="30" customHeight="1" x14ac:dyDescent="0.25">
      <c r="A14" s="38">
        <v>8011</v>
      </c>
      <c r="B14" s="18" t="s">
        <v>51</v>
      </c>
      <c r="C14" s="12" t="s">
        <v>4</v>
      </c>
      <c r="D14" s="13"/>
      <c r="E14" s="23" t="s">
        <v>11</v>
      </c>
      <c r="F14" s="23" t="s">
        <v>52</v>
      </c>
    </row>
    <row r="15" spans="1:6" s="10" customFormat="1" ht="30" customHeight="1" x14ac:dyDescent="0.25">
      <c r="A15" s="38">
        <v>8012</v>
      </c>
      <c r="B15" s="7" t="s">
        <v>53</v>
      </c>
      <c r="C15" s="14" t="s">
        <v>1</v>
      </c>
      <c r="D15" s="11" t="s">
        <v>34</v>
      </c>
      <c r="E15" s="26"/>
      <c r="F15" s="26" t="s">
        <v>20</v>
      </c>
    </row>
    <row r="16" spans="1:6" s="10" customFormat="1" ht="30" customHeight="1" x14ac:dyDescent="0.25">
      <c r="A16" s="38">
        <v>8013</v>
      </c>
      <c r="B16" s="18" t="s">
        <v>54</v>
      </c>
      <c r="C16" s="12" t="s">
        <v>1</v>
      </c>
      <c r="D16" s="13"/>
      <c r="E16" s="24" t="s">
        <v>15</v>
      </c>
      <c r="F16" s="24" t="s">
        <v>20</v>
      </c>
    </row>
    <row r="17" spans="1:7" s="10" customFormat="1" ht="30" customHeight="1" x14ac:dyDescent="0.25">
      <c r="A17" s="38">
        <v>8014</v>
      </c>
      <c r="B17" s="6" t="s">
        <v>55</v>
      </c>
      <c r="C17" s="14" t="s">
        <v>1</v>
      </c>
      <c r="D17" s="11" t="s">
        <v>96</v>
      </c>
      <c r="E17" s="25"/>
      <c r="F17" s="26" t="s">
        <v>20</v>
      </c>
    </row>
    <row r="18" spans="1:7" s="10" customFormat="1" ht="30" customHeight="1" x14ac:dyDescent="0.25">
      <c r="A18" s="38">
        <v>8015</v>
      </c>
      <c r="B18" s="18" t="s">
        <v>56</v>
      </c>
      <c r="C18" s="12" t="s">
        <v>4</v>
      </c>
      <c r="D18" s="13"/>
      <c r="E18" s="23"/>
      <c r="F18" s="23" t="s">
        <v>81</v>
      </c>
    </row>
    <row r="19" spans="1:7" s="10" customFormat="1" ht="30" customHeight="1" x14ac:dyDescent="0.25">
      <c r="A19" s="38">
        <v>8016</v>
      </c>
      <c r="B19" s="18" t="s">
        <v>57</v>
      </c>
      <c r="C19" s="12" t="s">
        <v>4</v>
      </c>
      <c r="D19" s="13"/>
      <c r="E19" s="23"/>
      <c r="F19" s="23" t="s">
        <v>18</v>
      </c>
    </row>
    <row r="20" spans="1:7" s="10" customFormat="1" ht="30" customHeight="1" x14ac:dyDescent="0.25">
      <c r="A20" s="38">
        <v>8017</v>
      </c>
      <c r="B20" s="18" t="s">
        <v>83</v>
      </c>
      <c r="C20" s="12" t="s">
        <v>4</v>
      </c>
      <c r="D20" s="13"/>
      <c r="E20" s="23" t="s">
        <v>16</v>
      </c>
      <c r="F20" s="23" t="s">
        <v>9</v>
      </c>
    </row>
    <row r="21" spans="1:7" s="10" customFormat="1" ht="30" customHeight="1" x14ac:dyDescent="0.25">
      <c r="A21" s="38">
        <v>8018</v>
      </c>
      <c r="B21" s="18" t="s">
        <v>84</v>
      </c>
      <c r="C21" s="12" t="s">
        <v>4</v>
      </c>
      <c r="D21" s="13"/>
      <c r="E21" s="23" t="s">
        <v>16</v>
      </c>
      <c r="F21" s="23" t="s">
        <v>9</v>
      </c>
    </row>
    <row r="22" spans="1:7" s="10" customFormat="1" ht="30" customHeight="1" x14ac:dyDescent="0.25">
      <c r="A22" s="38">
        <v>8019</v>
      </c>
      <c r="B22" s="18" t="s">
        <v>85</v>
      </c>
      <c r="C22" s="12" t="s">
        <v>4</v>
      </c>
      <c r="D22" s="13"/>
      <c r="E22" s="23"/>
      <c r="F22" s="23" t="s">
        <v>81</v>
      </c>
    </row>
    <row r="23" spans="1:7" s="10" customFormat="1" ht="30" customHeight="1" x14ac:dyDescent="0.25">
      <c r="A23" s="38">
        <v>8020</v>
      </c>
      <c r="B23" s="18" t="s">
        <v>86</v>
      </c>
      <c r="C23" s="12" t="s">
        <v>4</v>
      </c>
      <c r="D23" s="13"/>
      <c r="E23" s="23"/>
      <c r="F23" s="23" t="s">
        <v>81</v>
      </c>
    </row>
    <row r="24" spans="1:7" s="10" customFormat="1" ht="30" customHeight="1" x14ac:dyDescent="0.25">
      <c r="A24" s="38">
        <v>8021</v>
      </c>
      <c r="B24" s="18" t="s">
        <v>87</v>
      </c>
      <c r="C24" s="12" t="s">
        <v>4</v>
      </c>
      <c r="D24" s="13"/>
      <c r="E24" s="23" t="s">
        <v>12</v>
      </c>
      <c r="F24" s="23" t="s">
        <v>13</v>
      </c>
      <c r="G24" s="10" t="s">
        <v>92</v>
      </c>
    </row>
    <row r="25" spans="1:7" s="27" customFormat="1" ht="30" customHeight="1" x14ac:dyDescent="0.25">
      <c r="A25" s="38"/>
      <c r="B25" s="41" t="s">
        <v>58</v>
      </c>
      <c r="C25" s="45"/>
      <c r="D25" s="17"/>
      <c r="E25" s="37"/>
      <c r="F25" s="37"/>
    </row>
    <row r="26" spans="1:7" s="10" customFormat="1" ht="30" customHeight="1" x14ac:dyDescent="0.25">
      <c r="A26" s="38">
        <v>8101</v>
      </c>
      <c r="B26" s="18" t="s">
        <v>59</v>
      </c>
      <c r="C26" s="12" t="s">
        <v>4</v>
      </c>
      <c r="D26" s="13"/>
      <c r="E26" s="23" t="s">
        <v>31</v>
      </c>
      <c r="F26" s="23" t="s">
        <v>30</v>
      </c>
      <c r="G26" s="10" t="s">
        <v>93</v>
      </c>
    </row>
    <row r="27" spans="1:7" s="10" customFormat="1" ht="30" customHeight="1" x14ac:dyDescent="0.25">
      <c r="A27" s="38">
        <v>8102</v>
      </c>
      <c r="B27" s="18" t="s">
        <v>60</v>
      </c>
      <c r="C27" s="12" t="s">
        <v>4</v>
      </c>
      <c r="D27" s="13"/>
      <c r="E27" s="23" t="s">
        <v>31</v>
      </c>
      <c r="F27" s="23" t="s">
        <v>30</v>
      </c>
    </row>
    <row r="28" spans="1:7" s="10" customFormat="1" ht="30" customHeight="1" x14ac:dyDescent="0.25">
      <c r="A28" s="38">
        <v>8103</v>
      </c>
      <c r="B28" s="18" t="s">
        <v>61</v>
      </c>
      <c r="C28" s="12" t="s">
        <v>4</v>
      </c>
      <c r="D28" s="13"/>
      <c r="E28" s="23"/>
      <c r="F28" s="23" t="s">
        <v>32</v>
      </c>
    </row>
    <row r="29" spans="1:7" s="10" customFormat="1" ht="30" customHeight="1" x14ac:dyDescent="0.25">
      <c r="A29" s="38">
        <v>8104</v>
      </c>
      <c r="B29" s="6" t="s">
        <v>62</v>
      </c>
      <c r="C29" s="14" t="s">
        <v>1</v>
      </c>
      <c r="D29" s="11"/>
      <c r="E29" s="25"/>
      <c r="F29" s="25" t="s">
        <v>63</v>
      </c>
    </row>
    <row r="30" spans="1:7" s="10" customFormat="1" ht="30" customHeight="1" x14ac:dyDescent="0.25">
      <c r="A30" s="38">
        <v>8105</v>
      </c>
      <c r="B30" s="6" t="s">
        <v>64</v>
      </c>
      <c r="C30" s="14" t="s">
        <v>1</v>
      </c>
      <c r="D30" s="11"/>
      <c r="E30" s="25" t="s">
        <v>31</v>
      </c>
      <c r="F30" s="25" t="s">
        <v>22</v>
      </c>
    </row>
    <row r="31" spans="1:7" s="10" customFormat="1" ht="30" customHeight="1" x14ac:dyDescent="0.25">
      <c r="A31" s="38"/>
      <c r="B31" s="41" t="s">
        <v>65</v>
      </c>
      <c r="C31" s="45"/>
      <c r="D31" s="17"/>
      <c r="E31" s="37"/>
      <c r="F31" s="37"/>
    </row>
    <row r="32" spans="1:7" s="10" customFormat="1" ht="30" customHeight="1" x14ac:dyDescent="0.25">
      <c r="A32" s="38">
        <v>8201</v>
      </c>
      <c r="B32" s="18" t="s">
        <v>66</v>
      </c>
      <c r="C32" s="12" t="s">
        <v>4</v>
      </c>
      <c r="D32" s="13"/>
      <c r="E32" s="23" t="s">
        <v>17</v>
      </c>
      <c r="F32" s="23" t="s">
        <v>67</v>
      </c>
    </row>
    <row r="33" spans="1:7" s="10" customFormat="1" ht="30" customHeight="1" x14ac:dyDescent="0.25">
      <c r="A33" s="38">
        <v>8202</v>
      </c>
      <c r="B33" s="18" t="s">
        <v>68</v>
      </c>
      <c r="C33" s="12" t="s">
        <v>4</v>
      </c>
      <c r="D33" s="13"/>
      <c r="E33" s="23" t="s">
        <v>17</v>
      </c>
      <c r="F33" s="23" t="s">
        <v>67</v>
      </c>
    </row>
    <row r="34" spans="1:7" s="10" customFormat="1" ht="30" customHeight="1" x14ac:dyDescent="0.25">
      <c r="A34" s="38">
        <v>8203</v>
      </c>
      <c r="B34" s="18" t="s">
        <v>69</v>
      </c>
      <c r="C34" s="12" t="s">
        <v>4</v>
      </c>
      <c r="D34" s="13"/>
      <c r="E34" s="23" t="s">
        <v>17</v>
      </c>
      <c r="F34" s="23" t="s">
        <v>67</v>
      </c>
    </row>
    <row r="35" spans="1:7" s="10" customFormat="1" ht="30" customHeight="1" x14ac:dyDescent="0.25">
      <c r="A35" s="38">
        <v>8204</v>
      </c>
      <c r="B35" s="18" t="s">
        <v>70</v>
      </c>
      <c r="C35" s="12" t="s">
        <v>4</v>
      </c>
      <c r="D35" s="13"/>
      <c r="E35" s="23" t="s">
        <v>17</v>
      </c>
      <c r="F35" s="23" t="s">
        <v>67</v>
      </c>
    </row>
    <row r="36" spans="1:7" s="10" customFormat="1" ht="30" customHeight="1" x14ac:dyDescent="0.25">
      <c r="A36" s="38"/>
      <c r="B36" s="41" t="s">
        <v>71</v>
      </c>
      <c r="C36" s="45"/>
      <c r="D36" s="17"/>
      <c r="E36" s="37"/>
      <c r="F36" s="37"/>
    </row>
    <row r="37" spans="1:7" s="10" customFormat="1" ht="30" customHeight="1" x14ac:dyDescent="0.25">
      <c r="A37" s="38">
        <v>8301</v>
      </c>
      <c r="B37" s="6" t="s">
        <v>72</v>
      </c>
      <c r="C37" s="14" t="s">
        <v>3</v>
      </c>
      <c r="D37" s="11"/>
      <c r="E37" s="25" t="s">
        <v>73</v>
      </c>
      <c r="F37" s="25" t="s">
        <v>14</v>
      </c>
    </row>
    <row r="38" spans="1:7" s="10" customFormat="1" ht="30" customHeight="1" x14ac:dyDescent="0.25">
      <c r="A38" s="38">
        <v>8302</v>
      </c>
      <c r="B38" s="18" t="s">
        <v>74</v>
      </c>
      <c r="C38" s="12" t="s">
        <v>4</v>
      </c>
      <c r="D38" s="13"/>
      <c r="E38" s="23" t="s">
        <v>73</v>
      </c>
      <c r="F38" s="23" t="s">
        <v>14</v>
      </c>
    </row>
    <row r="39" spans="1:7" s="10" customFormat="1" ht="30" customHeight="1" x14ac:dyDescent="0.25">
      <c r="A39" s="38">
        <v>8303</v>
      </c>
      <c r="B39" s="6" t="s">
        <v>75</v>
      </c>
      <c r="C39" s="14" t="s">
        <v>2</v>
      </c>
      <c r="D39" s="11"/>
      <c r="E39" s="25" t="s">
        <v>73</v>
      </c>
      <c r="F39" s="25" t="s">
        <v>14</v>
      </c>
    </row>
    <row r="40" spans="1:7" s="10" customFormat="1" ht="30" customHeight="1" x14ac:dyDescent="0.25">
      <c r="A40" s="38">
        <v>8304</v>
      </c>
      <c r="B40" s="6" t="s">
        <v>76</v>
      </c>
      <c r="C40" s="14" t="s">
        <v>1</v>
      </c>
      <c r="D40" s="11"/>
      <c r="E40" s="25" t="s">
        <v>73</v>
      </c>
      <c r="F40" s="25" t="s">
        <v>77</v>
      </c>
    </row>
    <row r="41" spans="1:7" ht="30" customHeight="1" x14ac:dyDescent="0.2">
      <c r="A41" s="38">
        <v>8305</v>
      </c>
      <c r="B41" s="6" t="s">
        <v>78</v>
      </c>
      <c r="C41" s="14" t="s">
        <v>3</v>
      </c>
      <c r="D41" s="11"/>
      <c r="E41" s="25" t="s">
        <v>73</v>
      </c>
      <c r="F41" s="25" t="s">
        <v>77</v>
      </c>
    </row>
    <row r="42" spans="1:7" ht="30" customHeight="1" x14ac:dyDescent="0.2">
      <c r="A42" s="38">
        <v>8306</v>
      </c>
      <c r="B42" s="6" t="s">
        <v>95</v>
      </c>
      <c r="C42" s="14" t="s">
        <v>97</v>
      </c>
      <c r="D42" s="11"/>
      <c r="E42" s="25" t="s">
        <v>73</v>
      </c>
      <c r="F42" s="25" t="s">
        <v>77</v>
      </c>
    </row>
    <row r="43" spans="1:7" ht="30" customHeight="1" x14ac:dyDescent="0.2">
      <c r="A43" s="38"/>
      <c r="B43" s="41" t="s">
        <v>90</v>
      </c>
      <c r="C43" s="45"/>
      <c r="D43" s="17"/>
      <c r="E43" s="37"/>
      <c r="F43" s="37"/>
      <c r="G43" s="10"/>
    </row>
    <row r="44" spans="1:7" ht="28.5" x14ac:dyDescent="0.2">
      <c r="A44" s="38">
        <v>8401</v>
      </c>
      <c r="B44" s="18" t="s">
        <v>89</v>
      </c>
      <c r="C44" s="12" t="s">
        <v>4</v>
      </c>
      <c r="D44" s="13"/>
      <c r="E44" s="23" t="s">
        <v>91</v>
      </c>
      <c r="F44" s="23" t="s">
        <v>29</v>
      </c>
      <c r="G44" s="16" t="s">
        <v>94</v>
      </c>
    </row>
    <row r="45" spans="1:7" ht="30" customHeight="1" x14ac:dyDescent="0.2">
      <c r="A45" s="39"/>
      <c r="B45" s="28"/>
      <c r="C45" s="15"/>
    </row>
    <row r="46" spans="1:7" ht="30" customHeight="1" x14ac:dyDescent="0.2">
      <c r="A46" s="39"/>
      <c r="B46" s="28"/>
      <c r="C46" s="15"/>
    </row>
  </sheetData>
  <sheetProtection selectLockedCells="1"/>
  <pageMargins left="0.25" right="0.25" top="0.75" bottom="0.25" header="0.3" footer="0"/>
  <pageSetup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6"/>
  <sheetViews>
    <sheetView showGridLines="0" tabSelected="1" showRuler="0" view="pageLayout" zoomScale="130" zoomScaleNormal="100" zoomScalePageLayoutView="130" workbookViewId="0"/>
  </sheetViews>
  <sheetFormatPr defaultRowHeight="30" customHeight="1" x14ac:dyDescent="0.2"/>
  <cols>
    <col min="1" max="1" width="10.140625" style="55" bestFit="1" customWidth="1"/>
    <col min="2" max="2" width="68.85546875" style="47" customWidth="1"/>
    <col min="3" max="3" width="21.28515625" style="62" customWidth="1"/>
    <col min="4" max="4" width="9.42578125" style="33" bestFit="1" customWidth="1"/>
    <col min="5" max="16384" width="9.140625" style="33"/>
  </cols>
  <sheetData>
    <row r="1" spans="1:3" ht="26.25" customHeight="1" thickBot="1" x14ac:dyDescent="0.25">
      <c r="A1" s="71"/>
      <c r="B1" s="73" t="s">
        <v>153</v>
      </c>
      <c r="C1" s="72"/>
    </row>
    <row r="2" spans="1:3" s="50" customFormat="1" ht="30" customHeight="1" x14ac:dyDescent="0.25">
      <c r="A2" s="64" t="s">
        <v>10</v>
      </c>
      <c r="B2" s="74" t="s">
        <v>88</v>
      </c>
      <c r="C2" s="65" t="s">
        <v>5</v>
      </c>
    </row>
    <row r="3" spans="1:3" s="50" customFormat="1" ht="30" customHeight="1" x14ac:dyDescent="0.25">
      <c r="A3" s="49"/>
      <c r="B3" s="48" t="s">
        <v>39</v>
      </c>
      <c r="C3" s="56"/>
    </row>
    <row r="4" spans="1:3" ht="30" customHeight="1" x14ac:dyDescent="0.2">
      <c r="A4" s="49">
        <v>10001</v>
      </c>
      <c r="B4" s="36" t="s">
        <v>99</v>
      </c>
      <c r="C4" s="35" t="s">
        <v>4</v>
      </c>
    </row>
    <row r="5" spans="1:3" s="2" customFormat="1" ht="30" customHeight="1" x14ac:dyDescent="0.25">
      <c r="A5" s="51">
        <v>10002</v>
      </c>
      <c r="B5" s="63" t="s">
        <v>100</v>
      </c>
      <c r="C5" s="35" t="s">
        <v>4</v>
      </c>
    </row>
    <row r="6" spans="1:3" s="2" customFormat="1" ht="30" customHeight="1" x14ac:dyDescent="0.25">
      <c r="A6" s="49">
        <v>10003</v>
      </c>
      <c r="B6" s="36" t="s">
        <v>101</v>
      </c>
      <c r="C6" s="35" t="s">
        <v>4</v>
      </c>
    </row>
    <row r="7" spans="1:3" s="2" customFormat="1" ht="30" customHeight="1" x14ac:dyDescent="0.25">
      <c r="A7" s="49">
        <v>10004</v>
      </c>
      <c r="B7" s="36" t="s">
        <v>102</v>
      </c>
      <c r="C7" s="35" t="s">
        <v>4</v>
      </c>
    </row>
    <row r="8" spans="1:3" s="2" customFormat="1" ht="30" customHeight="1" x14ac:dyDescent="0.25">
      <c r="A8" s="49">
        <v>10005</v>
      </c>
      <c r="B8" s="36" t="s">
        <v>103</v>
      </c>
      <c r="C8" s="35" t="s">
        <v>4</v>
      </c>
    </row>
    <row r="9" spans="1:3" s="2" customFormat="1" ht="30" customHeight="1" x14ac:dyDescent="0.25">
      <c r="A9" s="49">
        <v>10006</v>
      </c>
      <c r="B9" s="36" t="s">
        <v>104</v>
      </c>
      <c r="C9" s="35" t="s">
        <v>4</v>
      </c>
    </row>
    <row r="10" spans="1:3" s="2" customFormat="1" ht="30" customHeight="1" x14ac:dyDescent="0.25">
      <c r="A10" s="49">
        <v>10007</v>
      </c>
      <c r="B10" s="36" t="s">
        <v>105</v>
      </c>
      <c r="C10" s="35" t="s">
        <v>155</v>
      </c>
    </row>
    <row r="11" spans="1:3" s="2" customFormat="1" ht="30" customHeight="1" x14ac:dyDescent="0.25">
      <c r="A11" s="49">
        <v>10008</v>
      </c>
      <c r="B11" s="9" t="s">
        <v>106</v>
      </c>
      <c r="C11" s="35" t="s">
        <v>4</v>
      </c>
    </row>
    <row r="12" spans="1:3" s="2" customFormat="1" ht="30" customHeight="1" x14ac:dyDescent="0.25">
      <c r="A12" s="49">
        <v>10009</v>
      </c>
      <c r="B12" s="36" t="s">
        <v>107</v>
      </c>
      <c r="C12" s="35" t="s">
        <v>1</v>
      </c>
    </row>
    <row r="13" spans="1:3" s="2" customFormat="1" ht="30" customHeight="1" x14ac:dyDescent="0.25">
      <c r="A13" s="49">
        <v>10010</v>
      </c>
      <c r="B13" s="36" t="s">
        <v>108</v>
      </c>
      <c r="C13" s="35" t="s">
        <v>1</v>
      </c>
    </row>
    <row r="14" spans="1:3" s="2" customFormat="1" ht="30" customHeight="1" x14ac:dyDescent="0.25">
      <c r="A14" s="49">
        <v>10011</v>
      </c>
      <c r="B14" s="36" t="s">
        <v>109</v>
      </c>
      <c r="C14" s="35" t="s">
        <v>1</v>
      </c>
    </row>
    <row r="15" spans="1:3" s="2" customFormat="1" ht="30" customHeight="1" x14ac:dyDescent="0.25">
      <c r="A15" s="49">
        <v>10012</v>
      </c>
      <c r="B15" s="36" t="s">
        <v>110</v>
      </c>
      <c r="C15" s="35" t="s">
        <v>4</v>
      </c>
    </row>
    <row r="16" spans="1:3" s="2" customFormat="1" ht="30" customHeight="1" x14ac:dyDescent="0.25">
      <c r="A16" s="49"/>
      <c r="B16" s="69" t="s">
        <v>111</v>
      </c>
      <c r="C16" s="70"/>
    </row>
    <row r="17" spans="1:3" s="2" customFormat="1" ht="30" customHeight="1" x14ac:dyDescent="0.25">
      <c r="A17" s="49">
        <v>10101</v>
      </c>
      <c r="B17" s="36" t="s">
        <v>112</v>
      </c>
      <c r="C17" s="35" t="s">
        <v>4</v>
      </c>
    </row>
    <row r="18" spans="1:3" s="2" customFormat="1" ht="30" customHeight="1" x14ac:dyDescent="0.25">
      <c r="A18" s="49"/>
      <c r="B18" s="69" t="s">
        <v>113</v>
      </c>
      <c r="C18" s="70"/>
    </row>
    <row r="19" spans="1:3" s="2" customFormat="1" ht="30" customHeight="1" x14ac:dyDescent="0.25">
      <c r="A19" s="49">
        <v>10201</v>
      </c>
      <c r="B19" s="36" t="s">
        <v>114</v>
      </c>
      <c r="C19" s="35" t="s">
        <v>4</v>
      </c>
    </row>
    <row r="20" spans="1:3" s="52" customFormat="1" ht="30" customHeight="1" x14ac:dyDescent="0.25">
      <c r="A20" s="49">
        <v>10202</v>
      </c>
      <c r="B20" s="36" t="s">
        <v>115</v>
      </c>
      <c r="C20" s="35" t="s">
        <v>4</v>
      </c>
    </row>
    <row r="21" spans="1:3" s="2" customFormat="1" ht="30" customHeight="1" x14ac:dyDescent="0.25">
      <c r="A21" s="49">
        <v>10203</v>
      </c>
      <c r="B21" s="36" t="s">
        <v>116</v>
      </c>
      <c r="C21" s="35" t="s">
        <v>1</v>
      </c>
    </row>
    <row r="22" spans="1:3" s="2" customFormat="1" ht="30" customHeight="1" x14ac:dyDescent="0.25">
      <c r="A22" s="49">
        <v>10204</v>
      </c>
      <c r="B22" s="36" t="s">
        <v>117</v>
      </c>
      <c r="C22" s="35" t="s">
        <v>1</v>
      </c>
    </row>
    <row r="23" spans="1:3" s="2" customFormat="1" ht="30" customHeight="1" x14ac:dyDescent="0.25">
      <c r="A23" s="49">
        <v>10205</v>
      </c>
      <c r="B23" s="36" t="s">
        <v>118</v>
      </c>
      <c r="C23" s="35" t="s">
        <v>1</v>
      </c>
    </row>
    <row r="24" spans="1:3" s="2" customFormat="1" ht="30" customHeight="1" x14ac:dyDescent="0.25">
      <c r="A24" s="49">
        <v>10206</v>
      </c>
      <c r="B24" s="36" t="s">
        <v>119</v>
      </c>
      <c r="C24" s="35" t="s">
        <v>1</v>
      </c>
    </row>
    <row r="25" spans="1:3" s="2" customFormat="1" ht="30" customHeight="1" x14ac:dyDescent="0.25">
      <c r="A25" s="49">
        <v>10207</v>
      </c>
      <c r="B25" s="36" t="s">
        <v>120</v>
      </c>
      <c r="C25" s="35" t="s">
        <v>4</v>
      </c>
    </row>
    <row r="26" spans="1:3" s="2" customFormat="1" ht="30" customHeight="1" x14ac:dyDescent="0.25">
      <c r="A26" s="49">
        <v>10208</v>
      </c>
      <c r="B26" s="36" t="s">
        <v>121</v>
      </c>
      <c r="C26" s="35" t="s">
        <v>4</v>
      </c>
    </row>
    <row r="27" spans="1:3" s="2" customFormat="1" ht="30" customHeight="1" x14ac:dyDescent="0.25">
      <c r="A27" s="49">
        <v>10209</v>
      </c>
      <c r="B27" s="36" t="s">
        <v>122</v>
      </c>
      <c r="C27" s="35" t="s">
        <v>1</v>
      </c>
    </row>
    <row r="28" spans="1:3" s="2" customFormat="1" ht="30" customHeight="1" x14ac:dyDescent="0.25">
      <c r="A28" s="49">
        <v>10210</v>
      </c>
      <c r="B28" s="36" t="s">
        <v>123</v>
      </c>
      <c r="C28" s="35" t="s">
        <v>1</v>
      </c>
    </row>
    <row r="29" spans="1:3" s="2" customFormat="1" ht="30" customHeight="1" x14ac:dyDescent="0.25">
      <c r="A29" s="49">
        <v>10211</v>
      </c>
      <c r="B29" s="36" t="s">
        <v>124</v>
      </c>
      <c r="C29" s="35" t="s">
        <v>1</v>
      </c>
    </row>
    <row r="30" spans="1:3" s="2" customFormat="1" ht="30" customHeight="1" x14ac:dyDescent="0.25">
      <c r="A30" s="49">
        <v>10212</v>
      </c>
      <c r="B30" s="36" t="s">
        <v>125</v>
      </c>
      <c r="C30" s="35" t="s">
        <v>1</v>
      </c>
    </row>
    <row r="31" spans="1:3" s="2" customFormat="1" ht="30" customHeight="1" x14ac:dyDescent="0.25">
      <c r="A31" s="49">
        <v>10213</v>
      </c>
      <c r="B31" s="36" t="s">
        <v>126</v>
      </c>
      <c r="C31" s="35" t="s">
        <v>1</v>
      </c>
    </row>
    <row r="32" spans="1:3" s="2" customFormat="1" ht="30" customHeight="1" x14ac:dyDescent="0.25">
      <c r="A32" s="49">
        <v>10214</v>
      </c>
      <c r="B32" s="36" t="s">
        <v>127</v>
      </c>
      <c r="C32" s="35" t="s">
        <v>1</v>
      </c>
    </row>
    <row r="33" spans="1:3" s="2" customFormat="1" ht="30" customHeight="1" x14ac:dyDescent="0.25">
      <c r="A33" s="49">
        <v>10215</v>
      </c>
      <c r="B33" s="36" t="s">
        <v>128</v>
      </c>
      <c r="C33" s="35" t="s">
        <v>1</v>
      </c>
    </row>
    <row r="34" spans="1:3" s="2" customFormat="1" ht="30" customHeight="1" x14ac:dyDescent="0.25">
      <c r="A34" s="49">
        <v>10216</v>
      </c>
      <c r="B34" s="36" t="s">
        <v>129</v>
      </c>
      <c r="C34" s="35" t="s">
        <v>1</v>
      </c>
    </row>
    <row r="35" spans="1:3" s="2" customFormat="1" ht="30" customHeight="1" x14ac:dyDescent="0.25">
      <c r="A35" s="49"/>
      <c r="B35" s="69" t="s">
        <v>130</v>
      </c>
      <c r="C35" s="70"/>
    </row>
    <row r="36" spans="1:3" s="2" customFormat="1" ht="30" customHeight="1" x14ac:dyDescent="0.25">
      <c r="A36" s="49">
        <v>10301</v>
      </c>
      <c r="B36" s="1" t="s">
        <v>131</v>
      </c>
      <c r="C36" s="35" t="s">
        <v>1</v>
      </c>
    </row>
    <row r="37" spans="1:3" s="2" customFormat="1" ht="30" customHeight="1" x14ac:dyDescent="0.25">
      <c r="A37" s="49">
        <v>10302</v>
      </c>
      <c r="B37" s="36" t="s">
        <v>132</v>
      </c>
      <c r="C37" s="35" t="s">
        <v>4</v>
      </c>
    </row>
    <row r="38" spans="1:3" s="2" customFormat="1" ht="30" customHeight="1" x14ac:dyDescent="0.25">
      <c r="A38" s="49">
        <v>10303</v>
      </c>
      <c r="B38" s="36" t="s">
        <v>133</v>
      </c>
      <c r="C38" s="35" t="s">
        <v>1</v>
      </c>
    </row>
    <row r="39" spans="1:3" s="2" customFormat="1" ht="30" customHeight="1" x14ac:dyDescent="0.25">
      <c r="A39" s="49">
        <v>10304</v>
      </c>
      <c r="B39" s="36" t="s">
        <v>134</v>
      </c>
      <c r="C39" s="35" t="s">
        <v>1</v>
      </c>
    </row>
    <row r="40" spans="1:3" s="2" customFormat="1" ht="30" customHeight="1" x14ac:dyDescent="0.25">
      <c r="A40" s="49">
        <v>10305</v>
      </c>
      <c r="B40" s="36" t="s">
        <v>135</v>
      </c>
      <c r="C40" s="35" t="s">
        <v>1</v>
      </c>
    </row>
    <row r="41" spans="1:3" s="2" customFormat="1" ht="30" customHeight="1" x14ac:dyDescent="0.25">
      <c r="A41" s="49">
        <v>10306</v>
      </c>
      <c r="B41" s="36" t="s">
        <v>136</v>
      </c>
      <c r="C41" s="35" t="s">
        <v>137</v>
      </c>
    </row>
    <row r="42" spans="1:3" s="2" customFormat="1" ht="30" customHeight="1" x14ac:dyDescent="0.25">
      <c r="A42" s="49">
        <v>10307</v>
      </c>
      <c r="B42" s="36" t="s">
        <v>138</v>
      </c>
      <c r="C42" s="35" t="s">
        <v>1</v>
      </c>
    </row>
    <row r="43" spans="1:3" s="2" customFormat="1" ht="30" customHeight="1" x14ac:dyDescent="0.25">
      <c r="A43" s="49"/>
      <c r="B43" s="48" t="s">
        <v>139</v>
      </c>
      <c r="C43" s="34"/>
    </row>
    <row r="44" spans="1:3" s="2" customFormat="1" ht="30" customHeight="1" x14ac:dyDescent="0.25">
      <c r="A44" s="49">
        <v>10401</v>
      </c>
      <c r="B44" s="36" t="s">
        <v>140</v>
      </c>
      <c r="C44" s="35" t="s">
        <v>4</v>
      </c>
    </row>
    <row r="45" spans="1:3" s="2" customFormat="1" ht="30" customHeight="1" x14ac:dyDescent="0.25">
      <c r="A45" s="49">
        <v>10402</v>
      </c>
      <c r="B45" s="36" t="s">
        <v>141</v>
      </c>
      <c r="C45" s="35" t="s">
        <v>24</v>
      </c>
    </row>
    <row r="46" spans="1:3" s="2" customFormat="1" ht="30" customHeight="1" x14ac:dyDescent="0.25">
      <c r="A46" s="49">
        <v>10403</v>
      </c>
      <c r="B46" s="36" t="s">
        <v>142</v>
      </c>
      <c r="C46" s="35" t="s">
        <v>137</v>
      </c>
    </row>
    <row r="47" spans="1:3" s="52" customFormat="1" ht="30" customHeight="1" x14ac:dyDescent="0.25">
      <c r="A47" s="49">
        <v>10404</v>
      </c>
      <c r="B47" s="36" t="s">
        <v>143</v>
      </c>
      <c r="C47" s="8" t="s">
        <v>1</v>
      </c>
    </row>
    <row r="48" spans="1:3" s="2" customFormat="1" ht="30" customHeight="1" x14ac:dyDescent="0.25">
      <c r="A48" s="49">
        <v>10405</v>
      </c>
      <c r="B48" s="36" t="s">
        <v>144</v>
      </c>
      <c r="C48" s="8" t="s">
        <v>1</v>
      </c>
    </row>
    <row r="49" spans="1:4" s="2" customFormat="1" ht="30" customHeight="1" x14ac:dyDescent="0.25">
      <c r="A49" s="38">
        <v>10406</v>
      </c>
      <c r="B49" s="6" t="s">
        <v>145</v>
      </c>
      <c r="C49" s="35" t="s">
        <v>1</v>
      </c>
    </row>
    <row r="50" spans="1:4" s="2" customFormat="1" ht="30" customHeight="1" x14ac:dyDescent="0.25">
      <c r="A50" s="38">
        <v>10407</v>
      </c>
      <c r="B50" s="6" t="s">
        <v>146</v>
      </c>
      <c r="C50" s="35" t="s">
        <v>1</v>
      </c>
    </row>
    <row r="51" spans="1:4" s="2" customFormat="1" ht="30" customHeight="1" x14ac:dyDescent="0.25">
      <c r="A51" s="38">
        <v>10408</v>
      </c>
      <c r="B51" s="6" t="s">
        <v>147</v>
      </c>
      <c r="C51" s="35" t="s">
        <v>1</v>
      </c>
    </row>
    <row r="52" spans="1:4" s="2" customFormat="1" ht="30" customHeight="1" x14ac:dyDescent="0.25">
      <c r="A52" s="38">
        <v>10409</v>
      </c>
      <c r="B52" s="6" t="s">
        <v>148</v>
      </c>
      <c r="C52" s="35" t="s">
        <v>1</v>
      </c>
    </row>
    <row r="53" spans="1:4" s="2" customFormat="1" ht="30" customHeight="1" x14ac:dyDescent="0.25">
      <c r="A53" s="38">
        <v>10410</v>
      </c>
      <c r="B53" s="6" t="s">
        <v>149</v>
      </c>
      <c r="C53" s="35" t="s">
        <v>4</v>
      </c>
    </row>
    <row r="54" spans="1:4" s="2" customFormat="1" ht="30" customHeight="1" x14ac:dyDescent="0.25">
      <c r="A54" s="38">
        <v>10411</v>
      </c>
      <c r="B54" s="6" t="s">
        <v>150</v>
      </c>
      <c r="C54" s="35" t="s">
        <v>4</v>
      </c>
    </row>
    <row r="55" spans="1:4" s="2" customFormat="1" ht="30" customHeight="1" x14ac:dyDescent="0.25">
      <c r="A55" s="38">
        <v>10412</v>
      </c>
      <c r="B55" s="6" t="s">
        <v>151</v>
      </c>
      <c r="C55" s="35" t="s">
        <v>4</v>
      </c>
    </row>
    <row r="56" spans="1:4" s="2" customFormat="1" ht="30" customHeight="1" x14ac:dyDescent="0.25">
      <c r="A56" s="38">
        <v>10413</v>
      </c>
      <c r="B56" s="6" t="s">
        <v>152</v>
      </c>
      <c r="C56" s="35" t="s">
        <v>4</v>
      </c>
    </row>
    <row r="57" spans="1:4" s="4" customFormat="1" ht="30" customHeight="1" x14ac:dyDescent="0.2">
      <c r="A57" s="38"/>
      <c r="B57" s="41"/>
      <c r="C57" s="75"/>
      <c r="D57" s="10"/>
    </row>
    <row r="58" spans="1:4" s="4" customFormat="1" ht="15" x14ac:dyDescent="0.2">
      <c r="A58" s="38"/>
      <c r="B58" s="6"/>
      <c r="C58" s="68"/>
    </row>
    <row r="59" spans="1:4" s="2" customFormat="1" ht="30" customHeight="1" thickBot="1" x14ac:dyDescent="0.3">
      <c r="A59" s="53"/>
      <c r="B59" s="54"/>
      <c r="C59" s="57"/>
    </row>
    <row r="60" spans="1:4" s="2" customFormat="1" ht="15" customHeight="1" x14ac:dyDescent="0.25">
      <c r="A60" s="53"/>
      <c r="B60" s="54"/>
      <c r="C60" s="67" t="s">
        <v>154</v>
      </c>
      <c r="D60" s="66"/>
    </row>
    <row r="61" spans="1:4" s="2" customFormat="1" ht="15" customHeight="1" x14ac:dyDescent="0.2">
      <c r="A61" s="53"/>
      <c r="B61" s="54"/>
      <c r="C61" s="58" t="s">
        <v>23</v>
      </c>
      <c r="D61" s="76">
        <f>COUNTIF(C4:C56,"cancel*")</f>
        <v>0</v>
      </c>
    </row>
    <row r="62" spans="1:4" s="2" customFormat="1" ht="15" customHeight="1" x14ac:dyDescent="0.2">
      <c r="A62" s="55"/>
      <c r="B62" s="47"/>
      <c r="C62" s="58" t="s">
        <v>24</v>
      </c>
      <c r="D62" s="76">
        <f>COUNTIF(C4:C56,"complete*")</f>
        <v>28</v>
      </c>
    </row>
    <row r="63" spans="1:4" s="2" customFormat="1" ht="15" customHeight="1" x14ac:dyDescent="0.2">
      <c r="A63" s="55"/>
      <c r="B63" s="47"/>
      <c r="C63" s="58" t="s">
        <v>25</v>
      </c>
      <c r="D63" s="76">
        <f>COUNTIF(C4:C56,"merge*")</f>
        <v>2</v>
      </c>
    </row>
    <row r="64" spans="1:4" s="2" customFormat="1" ht="15" customHeight="1" x14ac:dyDescent="0.2">
      <c r="A64" s="55"/>
      <c r="B64" s="47"/>
      <c r="C64" s="58" t="s">
        <v>26</v>
      </c>
      <c r="D64" s="76">
        <f>COUNTIF(C4:C56,"waiver*")</f>
        <v>0</v>
      </c>
    </row>
    <row r="65" spans="1:5" s="2" customFormat="1" ht="15" customHeight="1" x14ac:dyDescent="0.2">
      <c r="A65" s="55"/>
      <c r="B65" s="47"/>
      <c r="C65" s="58" t="s">
        <v>80</v>
      </c>
      <c r="D65" s="76">
        <f>COUNTIF(C4:C56,"sub* comp*")</f>
        <v>0</v>
      </c>
    </row>
    <row r="66" spans="1:5" s="2" customFormat="1" ht="15" customHeight="1" x14ac:dyDescent="0.2">
      <c r="A66" s="55"/>
      <c r="B66" s="47"/>
      <c r="C66" s="58" t="s">
        <v>2</v>
      </c>
      <c r="D66" s="76">
        <f>COUNTIF(C4:C56,"suspend*")</f>
        <v>0</v>
      </c>
    </row>
    <row r="67" spans="1:5" s="2" customFormat="1" ht="15" customHeight="1" thickBot="1" x14ac:dyDescent="0.25">
      <c r="A67" s="55"/>
      <c r="B67" s="47"/>
      <c r="C67" s="59" t="s">
        <v>4</v>
      </c>
      <c r="D67" s="76">
        <f>COUNTIF(C4:C56,"in progress*")</f>
        <v>19</v>
      </c>
    </row>
    <row r="68" spans="1:5" s="2" customFormat="1" ht="15" customHeight="1" thickTop="1" thickBot="1" x14ac:dyDescent="0.25">
      <c r="A68" s="55"/>
      <c r="B68" s="47"/>
      <c r="C68" s="60" t="s">
        <v>27</v>
      </c>
      <c r="D68" s="77">
        <f>SUM(D61:D67)</f>
        <v>49</v>
      </c>
    </row>
    <row r="69" spans="1:5" s="2" customFormat="1" ht="15" customHeight="1" x14ac:dyDescent="0.2">
      <c r="A69" s="55"/>
      <c r="B69" s="47"/>
      <c r="C69" s="61"/>
      <c r="D69" s="32">
        <f>(SUM(D65:D67)/D68)</f>
        <v>0.38775510204081631</v>
      </c>
      <c r="E69" s="3" t="s">
        <v>28</v>
      </c>
    </row>
    <row r="70" spans="1:5" s="2" customFormat="1" ht="30" customHeight="1" x14ac:dyDescent="0.2">
      <c r="A70" s="55"/>
      <c r="B70" s="47"/>
      <c r="C70" s="62"/>
      <c r="D70" s="33"/>
    </row>
    <row r="71" spans="1:5" s="2" customFormat="1" ht="30" customHeight="1" x14ac:dyDescent="0.2">
      <c r="A71" s="55"/>
      <c r="B71" s="47"/>
      <c r="C71" s="62"/>
      <c r="D71" s="33"/>
    </row>
    <row r="72" spans="1:5" s="2" customFormat="1" ht="30" customHeight="1" x14ac:dyDescent="0.2">
      <c r="A72" s="55"/>
      <c r="B72" s="47"/>
      <c r="C72" s="62"/>
      <c r="D72" s="33"/>
    </row>
    <row r="73" spans="1:5" s="2" customFormat="1" ht="30" customHeight="1" x14ac:dyDescent="0.2">
      <c r="A73" s="55"/>
      <c r="B73" s="47"/>
      <c r="C73" s="62"/>
      <c r="D73" s="33"/>
    </row>
    <row r="74" spans="1:5" s="2" customFormat="1" ht="30" customHeight="1" x14ac:dyDescent="0.2">
      <c r="A74" s="55"/>
      <c r="B74" s="47"/>
      <c r="C74" s="62"/>
      <c r="D74" s="33"/>
    </row>
    <row r="77" spans="1:5" ht="15" x14ac:dyDescent="0.2">
      <c r="E77" s="3"/>
    </row>
    <row r="78" spans="1:5" ht="15" x14ac:dyDescent="0.2">
      <c r="E78" s="3"/>
    </row>
    <row r="79" spans="1:5" ht="15" x14ac:dyDescent="0.2">
      <c r="E79" s="3"/>
    </row>
    <row r="80" spans="1:5" ht="15" x14ac:dyDescent="0.2">
      <c r="E80" s="3"/>
    </row>
    <row r="81" spans="5:5" ht="15" x14ac:dyDescent="0.2">
      <c r="E81" s="3"/>
    </row>
    <row r="82" spans="5:5" ht="15" x14ac:dyDescent="0.2">
      <c r="E82" s="3"/>
    </row>
    <row r="83" spans="5:5" ht="15" x14ac:dyDescent="0.2">
      <c r="E83" s="3"/>
    </row>
    <row r="84" spans="5:5" ht="15" x14ac:dyDescent="0.2">
      <c r="E84" s="3"/>
    </row>
    <row r="85" spans="5:5" ht="15" x14ac:dyDescent="0.2">
      <c r="E85" s="3"/>
    </row>
    <row r="86" spans="5:5" ht="15" x14ac:dyDescent="0.2"/>
  </sheetData>
  <sheetProtection selectLockedCells="1"/>
  <pageMargins left="0.25" right="0.25" top="0.75" bottom="0.25" header="0.3" footer="0"/>
  <pageSetup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Phase 5 original</vt:lpstr>
      <vt:lpstr>Phase 7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Ripstein</dc:creator>
  <cp:lastModifiedBy>Kim Fraim</cp:lastModifiedBy>
  <cp:lastPrinted>2017-07-06T20:06:10Z</cp:lastPrinted>
  <dcterms:created xsi:type="dcterms:W3CDTF">2014-09-09T13:29:03Z</dcterms:created>
  <dcterms:modified xsi:type="dcterms:W3CDTF">2018-11-05T17:43:49Z</dcterms:modified>
</cp:coreProperties>
</file>