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3. Health Home Policy\Tracking ALL Completed Health Home Policies\DOH-numbered Policies Issued (Final PDF and WORD)\Designation 2023\"/>
    </mc:Choice>
  </mc:AlternateContent>
  <xr:revisionPtr revIDLastSave="0" documentId="8_{35F83AC3-D043-43B6-936A-47E051050021}" xr6:coauthVersionLast="47" xr6:coauthVersionMax="47" xr10:uidLastSave="{00000000-0000-0000-0000-000000000000}"/>
  <bookViews>
    <workbookView xWindow="-110" yWindow="-110" windowWidth="19420" windowHeight="10420" tabRatio="788" firstSheet="1" activeTab="3" xr2:uid="{00000000-000D-0000-FFFF-FFFF00000000}"/>
  </bookViews>
  <sheets>
    <sheet name="Cover Sheet and Score Summary" sheetId="7" state="hidden" r:id="rId1"/>
    <sheet name="Cover Sheet" sheetId="12" r:id="rId2"/>
    <sheet name="Instructions" sheetId="8" r:id="rId3"/>
    <sheet name="HHSA D1 Network Management" sheetId="15" r:id="rId4"/>
    <sheet name="HHSC D1 Network Management" sheetId="1" state="hidden" r:id="rId5"/>
    <sheet name="HHSA D2 Performance Metric" sheetId="17" r:id="rId6"/>
    <sheet name="Domain 2 Performance Metrics" sheetId="14" state="hidden" r:id="rId7"/>
    <sheet name="Formulas HHSC" sheetId="13" state="hidden" r:id="rId8"/>
    <sheet name="Formulas HHSA" sheetId="16" state="hidden" r:id="rId9"/>
  </sheets>
  <definedNames>
    <definedName name="_xlnm.Print_Area" localSheetId="0">'Cover Sheet and Score Summary'!$B$2:$E$14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7" l="1"/>
  <c r="C27" i="17"/>
  <c r="C26" i="17"/>
  <c r="C28" i="17" s="1"/>
  <c r="C34" i="17" s="1"/>
  <c r="C17" i="13" l="1"/>
  <c r="C16" i="13"/>
  <c r="C15" i="13"/>
  <c r="C14" i="13"/>
  <c r="C13" i="13"/>
  <c r="C12" i="13"/>
  <c r="C11" i="13"/>
  <c r="C10" i="13"/>
  <c r="C9" i="13"/>
  <c r="C8" i="13"/>
  <c r="C7" i="13"/>
  <c r="C6" i="13"/>
  <c r="C5" i="13"/>
  <c r="C4" i="13"/>
  <c r="C17" i="16"/>
  <c r="C16" i="16"/>
  <c r="C15" i="16"/>
  <c r="C14" i="16"/>
  <c r="C13" i="16"/>
  <c r="C12" i="16"/>
  <c r="C11" i="16"/>
  <c r="C10" i="16"/>
  <c r="C9" i="16"/>
  <c r="C8" i="16"/>
  <c r="C7" i="16"/>
  <c r="C6" i="16"/>
  <c r="C5" i="16"/>
  <c r="C4" i="16"/>
  <c r="G17" i="16"/>
  <c r="F17" i="16"/>
  <c r="B17" i="16"/>
  <c r="G16" i="16"/>
  <c r="F16" i="16"/>
  <c r="B16" i="16"/>
  <c r="G15" i="16"/>
  <c r="F15" i="16"/>
  <c r="B15" i="16"/>
  <c r="G14" i="16"/>
  <c r="F14" i="16"/>
  <c r="B14" i="16"/>
  <c r="G13" i="16"/>
  <c r="F13" i="16"/>
  <c r="B13" i="16"/>
  <c r="G12" i="16"/>
  <c r="F12" i="16"/>
  <c r="B12" i="16"/>
  <c r="G11" i="16"/>
  <c r="F11" i="16"/>
  <c r="B11" i="16"/>
  <c r="G10" i="16"/>
  <c r="F10" i="16"/>
  <c r="B10" i="16"/>
  <c r="G9" i="16"/>
  <c r="F9" i="16"/>
  <c r="B9" i="16"/>
  <c r="G8" i="16"/>
  <c r="F8" i="16"/>
  <c r="B8" i="16"/>
  <c r="G7" i="16"/>
  <c r="F7" i="16"/>
  <c r="B7" i="16"/>
  <c r="G6" i="16"/>
  <c r="F6" i="16"/>
  <c r="B6" i="16"/>
  <c r="G5" i="16"/>
  <c r="F5" i="16"/>
  <c r="B5" i="16"/>
  <c r="G4" i="16"/>
  <c r="F4" i="16"/>
  <c r="B4" i="16"/>
  <c r="G3" i="16"/>
  <c r="F3" i="16"/>
  <c r="C3" i="16"/>
  <c r="B3" i="16"/>
  <c r="F3" i="13"/>
  <c r="D4" i="16" l="1"/>
  <c r="E4" i="16" s="1"/>
  <c r="H17" i="16"/>
  <c r="I17" i="16" s="1"/>
  <c r="H16" i="16"/>
  <c r="I16" i="16" s="1"/>
  <c r="H15" i="16"/>
  <c r="I15" i="16" s="1"/>
  <c r="H14" i="16"/>
  <c r="I14" i="16" s="1"/>
  <c r="H13" i="16"/>
  <c r="I13" i="16" s="1"/>
  <c r="D3" i="16"/>
  <c r="E3" i="16" s="1"/>
  <c r="D5" i="16"/>
  <c r="E5" i="16" s="1"/>
  <c r="D6" i="16"/>
  <c r="E6" i="16" s="1"/>
  <c r="D7" i="16"/>
  <c r="E7" i="16" s="1"/>
  <c r="D8" i="16"/>
  <c r="E8" i="16" s="1"/>
  <c r="D9" i="16"/>
  <c r="E9" i="16" s="1"/>
  <c r="D10" i="16"/>
  <c r="E10" i="16" s="1"/>
  <c r="D11" i="16"/>
  <c r="E11" i="16" s="1"/>
  <c r="D12" i="16"/>
  <c r="E12" i="16" s="1"/>
  <c r="D13" i="16"/>
  <c r="E13" i="16" s="1"/>
  <c r="D14" i="16"/>
  <c r="E14" i="16" s="1"/>
  <c r="D15" i="16"/>
  <c r="E15" i="16" s="1"/>
  <c r="D16" i="16"/>
  <c r="E16" i="16" s="1"/>
  <c r="D17" i="16"/>
  <c r="E17" i="16" s="1"/>
  <c r="H3" i="16"/>
  <c r="I3" i="16" s="1"/>
  <c r="H4" i="16"/>
  <c r="I4" i="16" s="1"/>
  <c r="H5" i="16"/>
  <c r="I5" i="16" s="1"/>
  <c r="H6" i="16"/>
  <c r="I6" i="16" s="1"/>
  <c r="H7" i="16"/>
  <c r="I7" i="16" s="1"/>
  <c r="H8" i="16"/>
  <c r="I8" i="16" s="1"/>
  <c r="H9" i="16"/>
  <c r="I9" i="16" s="1"/>
  <c r="H10" i="16"/>
  <c r="I10" i="16" s="1"/>
  <c r="H11" i="16"/>
  <c r="I11" i="16" s="1"/>
  <c r="H12" i="16"/>
  <c r="I12" i="16" s="1"/>
  <c r="G17" i="13"/>
  <c r="F17" i="13"/>
  <c r="B17" i="13"/>
  <c r="G16" i="13"/>
  <c r="F16" i="13"/>
  <c r="B16" i="13"/>
  <c r="G15" i="13"/>
  <c r="F15" i="13"/>
  <c r="B15" i="13"/>
  <c r="G14" i="13"/>
  <c r="F14" i="13"/>
  <c r="B14" i="13"/>
  <c r="G13" i="13"/>
  <c r="F13" i="13"/>
  <c r="B13" i="13"/>
  <c r="G12" i="13"/>
  <c r="F12" i="13"/>
  <c r="B12" i="13"/>
  <c r="G11" i="13"/>
  <c r="F11" i="13"/>
  <c r="B11" i="13"/>
  <c r="G9" i="13"/>
  <c r="F9" i="13"/>
  <c r="G10" i="13"/>
  <c r="F10" i="13"/>
  <c r="B10" i="13"/>
  <c r="B9" i="13"/>
  <c r="G8" i="13"/>
  <c r="F8" i="13"/>
  <c r="B8" i="13"/>
  <c r="D8" i="13" s="1"/>
  <c r="E8" i="13" s="1"/>
  <c r="G6" i="13"/>
  <c r="H136" i="15" l="1"/>
  <c r="B209" i="15"/>
  <c r="H21" i="15"/>
  <c r="B201" i="15"/>
  <c r="I136" i="15"/>
  <c r="C209" i="15"/>
  <c r="I21" i="15"/>
  <c r="C201" i="15"/>
  <c r="B208" i="15"/>
  <c r="H128" i="15"/>
  <c r="I128" i="15"/>
  <c r="C208" i="15"/>
  <c r="H115" i="15"/>
  <c r="B207" i="15"/>
  <c r="I142" i="15"/>
  <c r="C210" i="15"/>
  <c r="C207" i="15"/>
  <c r="I115" i="15"/>
  <c r="C211" i="15"/>
  <c r="I164" i="15"/>
  <c r="B205" i="15"/>
  <c r="H84" i="15"/>
  <c r="I84" i="15"/>
  <c r="C205" i="15"/>
  <c r="B211" i="15"/>
  <c r="H164" i="15"/>
  <c r="B210" i="15"/>
  <c r="H142" i="15"/>
  <c r="I185" i="15"/>
  <c r="H185" i="15"/>
  <c r="I169" i="15"/>
  <c r="C212" i="15"/>
  <c r="B212" i="15"/>
  <c r="H169" i="15"/>
  <c r="I99" i="15"/>
  <c r="C206" i="15"/>
  <c r="H99" i="15"/>
  <c r="B206" i="15"/>
  <c r="C204" i="15"/>
  <c r="I65" i="15"/>
  <c r="H65" i="15"/>
  <c r="B204" i="15"/>
  <c r="C203" i="15"/>
  <c r="I53" i="15"/>
  <c r="B203" i="15"/>
  <c r="H53" i="15"/>
  <c r="I40" i="15"/>
  <c r="C202" i="15"/>
  <c r="H40" i="15"/>
  <c r="B202" i="15"/>
  <c r="I2" i="15"/>
  <c r="C200" i="15"/>
  <c r="H2" i="15"/>
  <c r="B200" i="15"/>
  <c r="I189" i="15"/>
  <c r="H189" i="15"/>
  <c r="B206" i="1"/>
  <c r="H84" i="1"/>
  <c r="H17" i="13"/>
  <c r="I17" i="13" s="1"/>
  <c r="D17" i="13"/>
  <c r="E17" i="13" s="1"/>
  <c r="H16" i="13"/>
  <c r="I16" i="13" s="1"/>
  <c r="D16" i="13"/>
  <c r="E16" i="13" s="1"/>
  <c r="H15" i="13"/>
  <c r="I15" i="13" s="1"/>
  <c r="D15" i="13"/>
  <c r="E15" i="13" s="1"/>
  <c r="H13" i="13"/>
  <c r="D13" i="13"/>
  <c r="E13" i="13" s="1"/>
  <c r="C212" i="1" l="1"/>
  <c r="I170" i="1"/>
  <c r="C213" i="1"/>
  <c r="I186" i="1"/>
  <c r="C214" i="1"/>
  <c r="I190" i="1"/>
  <c r="B214" i="1"/>
  <c r="H190" i="1"/>
  <c r="H186" i="1"/>
  <c r="B213" i="1"/>
  <c r="B212" i="1"/>
  <c r="H170" i="1"/>
  <c r="H142" i="1"/>
  <c r="G5" i="13"/>
  <c r="F5" i="13"/>
  <c r="B5" i="13"/>
  <c r="B3" i="13"/>
  <c r="C37" i="14" l="1"/>
  <c r="C32" i="14"/>
  <c r="C31" i="14"/>
  <c r="C33" i="14" s="1"/>
  <c r="C39" i="14" s="1"/>
  <c r="H14" i="13" l="1"/>
  <c r="I14" i="13" s="1"/>
  <c r="D14" i="13"/>
  <c r="E14" i="13" s="1"/>
  <c r="G7" i="13"/>
  <c r="F7" i="13"/>
  <c r="B7" i="13"/>
  <c r="F6" i="13"/>
  <c r="B6" i="13"/>
  <c r="G4" i="13"/>
  <c r="F4" i="13"/>
  <c r="G3" i="13"/>
  <c r="C3" i="13"/>
  <c r="D3" i="13" s="1"/>
  <c r="E3" i="13" s="1"/>
  <c r="B4" i="13"/>
  <c r="D8" i="7"/>
  <c r="D9" i="7"/>
  <c r="C211" i="1" l="1"/>
  <c r="I164" i="1"/>
  <c r="H164" i="1"/>
  <c r="B211" i="1"/>
  <c r="H2" i="1"/>
  <c r="B201" i="1"/>
  <c r="D7" i="13"/>
  <c r="D9" i="13"/>
  <c r="E9" i="13" s="1"/>
  <c r="H8" i="13"/>
  <c r="I8" i="13" s="1"/>
  <c r="D11" i="13"/>
  <c r="E11" i="13" s="1"/>
  <c r="H4" i="13"/>
  <c r="I4" i="13" s="1"/>
  <c r="H7" i="13"/>
  <c r="H9" i="13"/>
  <c r="I9" i="13" s="1"/>
  <c r="D6" i="13"/>
  <c r="H10" i="13"/>
  <c r="I10" i="13" s="1"/>
  <c r="H12" i="13"/>
  <c r="I12" i="13" s="1"/>
  <c r="H11" i="13"/>
  <c r="I11" i="13" s="1"/>
  <c r="I13" i="13"/>
  <c r="D10" i="13"/>
  <c r="E10" i="13" s="1"/>
  <c r="D5" i="13"/>
  <c r="E5" i="13" s="1"/>
  <c r="D12" i="13"/>
  <c r="E12" i="13" s="1"/>
  <c r="H6" i="13"/>
  <c r="H3" i="13"/>
  <c r="I3" i="13" s="1"/>
  <c r="H5" i="13"/>
  <c r="I5" i="13" s="1"/>
  <c r="D4" i="13"/>
  <c r="I21" i="1" l="1"/>
  <c r="C202" i="1"/>
  <c r="I99" i="1"/>
  <c r="C207" i="1"/>
  <c r="I84" i="1"/>
  <c r="C206" i="1"/>
  <c r="I128" i="1"/>
  <c r="C209" i="1"/>
  <c r="I40" i="1"/>
  <c r="C203" i="1"/>
  <c r="I136" i="1"/>
  <c r="C210" i="1"/>
  <c r="C208" i="1"/>
  <c r="I115" i="1"/>
  <c r="I7" i="13"/>
  <c r="C205" i="1" s="1"/>
  <c r="I6" i="13"/>
  <c r="C204" i="1" s="1"/>
  <c r="I142" i="1"/>
  <c r="H136" i="1"/>
  <c r="B210" i="1"/>
  <c r="H128" i="1"/>
  <c r="B209" i="1"/>
  <c r="B208" i="1"/>
  <c r="H115" i="1"/>
  <c r="B207" i="1"/>
  <c r="H99" i="1"/>
  <c r="E7" i="13"/>
  <c r="E6" i="13"/>
  <c r="H40" i="1"/>
  <c r="B203" i="1"/>
  <c r="I2" i="1"/>
  <c r="C201" i="1"/>
  <c r="C215" i="1" s="1"/>
  <c r="C213" i="15"/>
  <c r="E4" i="13"/>
  <c r="I65" i="1" l="1"/>
  <c r="I53" i="1"/>
  <c r="B205" i="1"/>
  <c r="H65" i="1"/>
  <c r="B204" i="1"/>
  <c r="H53" i="1"/>
  <c r="H21" i="1"/>
  <c r="B202" i="1"/>
  <c r="B215" i="1" s="1"/>
  <c r="C217" i="1" s="1"/>
  <c r="C218" i="1" s="1"/>
  <c r="D7" i="7" s="1"/>
  <c r="C12" i="7" s="1"/>
  <c r="D12" i="7" s="1"/>
  <c r="C13" i="7" s="1"/>
  <c r="B213" i="15"/>
  <c r="C215" i="15" s="1"/>
  <c r="C21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Lauren.Schultz</author>
    <author>Schultz, Lauren (DOH)</author>
  </authors>
  <commentList>
    <comment ref="A7" authorId="0" shapeId="0" xr:uid="{F3F6F264-817C-4969-8BB8-C31887375446}">
      <text>
        <r>
          <rPr>
            <b/>
            <sz val="9"/>
            <color indexed="81"/>
            <rFont val="Tahoma"/>
            <family val="2"/>
          </rPr>
          <t xml:space="preserve">From Page 2 of 23 in HH0002:
</t>
        </r>
        <r>
          <rPr>
            <sz val="9"/>
            <color indexed="81"/>
            <rFont val="Tahoma"/>
            <family val="2"/>
          </rPr>
          <t>• a screening tool that evaluates high risk behavior that may jeopardize the individual’s overall health and wellbeing;  
• a detailed description of the member's medical and behavioral health (mental health and substance use), as well as psychosocial conditions and needs;   
• an assessment of social determinants of health including a member’s lifestyle behaviors, social environment, health literacy, communication skills and care coordination needs such as entitlement and benefit eligibility and recertification; 
• self-management skills and functional ability (thinking and planning, sociability/coping skills, activity/interests); and 
• the member’s strengths, support system, and resources</t>
        </r>
      </text>
    </comment>
    <comment ref="A19" authorId="1" shapeId="0" xr:uid="{43EACA20-73AB-4BF0-B205-3B80485DC4EA}">
      <text>
        <r>
          <rPr>
            <b/>
            <sz val="9"/>
            <color indexed="81"/>
            <rFont val="Tahoma"/>
            <family val="2"/>
          </rPr>
          <t>HH0002:</t>
        </r>
        <r>
          <rPr>
            <sz val="9"/>
            <color indexed="81"/>
            <rFont val="Tahoma"/>
            <family val="2"/>
          </rPr>
          <t xml:space="preserve">
1. A comprehensive health assessment that identifies medical, behavioral health
(mental health and substance use) and social services is required.
2. The information collected must result in a fully integrated comprehensive plan
of care.
3. The Health Home comprehensive assessment will identify service needs
currently being addressed; service and resource needs requiring referral; gaps in
care and barriers to service access; and the member’s strengths, goals, and
resources available to enhance care coordination efforts and empower
individual choice and decision making.
4. The care manager will assess for risk factors that will include but not limited to
HIV/AIDS; harm to self or others; persistent use of substances impacting
wellness; food and/or housing instabilities.
5. The initial comprehensive assessment must be completed concurrently with an
initial plan of care within 60 days of enrollment. An assessment may be
completed over the course of several days; at least one of these encounters
during the initial assessment period will be face to face.
6. An annual reassessment of each member is required. If the member experiences
a significant change in medical and/or behavioral health or social needs before
the annual review, a comprehensive assessment is not necessary. However, the
care manager should perform an abbreviated evaluation of the member’s
current status including rescreening for risk factors; it should then be reviewed
and signed by a supervisor.
7. Any changes in the member’s goals or service needs should be reflected in the
POC and trigger a case review with a supervisor or applicable members of the
care team. Such significant changes to the member’s condition and/or POC
should be reflected later in the annual reassessment
</t>
        </r>
      </text>
    </comment>
    <comment ref="A24" authorId="0" shapeId="0" xr:uid="{8DF3E862-A133-45CB-B365-2AA14373F976}">
      <text>
        <r>
          <rPr>
            <b/>
            <sz val="9"/>
            <color indexed="81"/>
            <rFont val="Tahoma"/>
            <family val="2"/>
          </rPr>
          <t xml:space="preserve">From Pages 3-4 of 6 in HH003:
Members of the QMP Committee should include: 
</t>
        </r>
        <r>
          <rPr>
            <sz val="9"/>
            <color indexed="81"/>
            <rFont val="Tahoma"/>
            <family val="2"/>
          </rPr>
          <t>● QMP Committee Chair: facilitates committee meetings,  reports on activities and findings of the Committee to leadership  and/or management;  
● QMP Coordinator: designs, directs and oversees implementation of  QMP projects to include review of data and performance measures,    manage work plans, oversee performance improvement activities, and   monitor progress. 
NOTE: The QMP Chair and Coordinator are responsible to provide the oversight              needed to run an efficient QMP.   
● Various other entities: Health Homes must consider representation on the QMP Committee by other entities that serve the Health Home population.  This may include: medical, clinical, technical, financial, operations, Care Management Agencies, stakeholders such as PPS, housing providers, criminal justice, etc. 
● Health Homes must obtain feedback from members and family members and apply their input into QMP processes.  
● Other subcommittees: Subcommittees/teams may be established in response to various QI activities.</t>
        </r>
      </text>
    </comment>
    <comment ref="A25" authorId="0" shapeId="0" xr:uid="{6EDBA733-D162-455C-A967-7CA38DAB97E5}">
      <text>
        <r>
          <rPr>
            <b/>
            <sz val="9"/>
            <color indexed="81"/>
            <rFont val="Tahoma"/>
            <family val="2"/>
          </rPr>
          <t xml:space="preserve">From Page 4 of 6 in HH0003:
</t>
        </r>
        <r>
          <rPr>
            <sz val="9"/>
            <color indexed="81"/>
            <rFont val="Tahoma"/>
            <family val="2"/>
          </rPr>
          <t xml:space="preserve">The Committee is responsible for defining, overseeing and monitoring the objectives and goals of the QMP.  This includes: 
 prioritizing performance improvement efforts utilizing strategic goals, aggregating and analyzing performance and benchmark data, and trend analysis;  
 identifying barriers and needed resources to support PI implementation;  
 monitoring performance improvement efforts for effectiveness; 
 making recommendations for changes in service provision or operations; and, 
 preparing written reports to leadership that include findings, actions, and outcomes of the Quality Management Program
</t>
        </r>
      </text>
    </comment>
    <comment ref="A34" authorId="0" shapeId="0" xr:uid="{40F7D78F-E330-4087-920C-DE8021ED28A8}">
      <text>
        <r>
          <rPr>
            <b/>
            <sz val="9"/>
            <color indexed="81"/>
            <rFont val="Tahoma"/>
            <family val="2"/>
          </rPr>
          <t xml:space="preserve">From Page 5 of 6 in HH0003:
</t>
        </r>
        <r>
          <rPr>
            <sz val="9"/>
            <color indexed="81"/>
            <rFont val="Tahoma"/>
            <family val="2"/>
          </rPr>
          <t>Identify how negative outcomes will be addressed through the use of a Performance Improvement Plan (PIP), a written document that clearly and objectively identifies:  
 areas where performance expectations and standards have not been met, including examples to clarify the patterns or severity of performance issues, and the impact of the unmet performance; 
 root cause analysis; 
 expectations for improvement using measurable goals; 
 timeline for improvement to be reached; 
 assignment of tasks to appropriate staff; 
 the need for staff training or support; 
 expectations for reviewing progress including any barriers; and, 
 sanctions that may be imposed if improvements are not made</t>
        </r>
      </text>
    </comment>
    <comment ref="A41" authorId="0" shapeId="0" xr:uid="{4BED5AE3-CDFB-42D1-A031-20C9155CA2E2}">
      <text>
        <r>
          <rPr>
            <b/>
            <sz val="9"/>
            <color indexed="81"/>
            <rFont val="Tahoma"/>
            <family val="2"/>
          </rPr>
          <t xml:space="preserve">From Page 3 of 8 in HH0004:
Health Home Responsibilities 
 </t>
        </r>
        <r>
          <rPr>
            <sz val="9"/>
            <color indexed="81"/>
            <rFont val="Tahoma"/>
            <family val="2"/>
          </rPr>
          <t xml:space="preserve">
A Health Home must: 
• ensure that the care management agency has a procedure in place to immediately notify the Health Home upon enrollment, denial of enrollment, or disenrollment of a member from the Health Home program; 
• issue an adequate notice of a decision to accept or deny an application for enrollment, and issue a timely and adequate notice of a disenrollment;
• hold an informal Agency Conference with the member and their representative upon request of the member; 
• have well documented evidence to support enrollment/disenrollment determinations when a Fair Hearing is scheduled including, but not limited to, the signed DOH-5055 consent form; the updated Plan of Care; care record notes; medical documentation, as well as a written summary of the case; the applicable program policy upon which the decision is based; and a copy of the notice sent to the member; 
• provide a copy of the evidence packet to the member or their legally authorized representative and provide copies of other documents from the member’s case file upon request from the member or their legally authorized representative prior to the hearing; 
• attend the Fair Hearing, be familiar with the case, and have the authority to make binding decisions at the hearing including the authority to withdraw the decision; and  
• comply with the Decision after Fair Hearing as to enrollment or continued enrollment in the NYS Health Home Program.</t>
        </r>
        <r>
          <rPr>
            <b/>
            <sz val="9"/>
            <color indexed="81"/>
            <rFont val="Tahoma"/>
            <family val="2"/>
          </rPr>
          <t xml:space="preserve"> </t>
        </r>
        <r>
          <rPr>
            <sz val="9"/>
            <color indexed="81"/>
            <rFont val="Tahoma"/>
            <family val="2"/>
          </rPr>
          <t xml:space="preserve">
</t>
        </r>
      </text>
    </comment>
    <comment ref="A54" authorId="0" shapeId="0" xr:uid="{63D4A104-E16B-4F81-B669-38CB6752B713}">
      <text>
        <r>
          <rPr>
            <b/>
            <sz val="9"/>
            <color indexed="81"/>
            <rFont val="Tahoma"/>
            <family val="2"/>
          </rPr>
          <t xml:space="preserve">From Page 2 of 5 from HH0005:
</t>
        </r>
        <r>
          <rPr>
            <sz val="9"/>
            <color indexed="81"/>
            <rFont val="Tahoma"/>
            <family val="2"/>
          </rPr>
          <t xml:space="preserve">
The following is a list of reportable incidents.  Please see page 5 for definitions of each of these incident types.  
1. Allegation of abuse, including 
• Physical abuse 
• Psychological abuse 
• Sexual abuse/sexual contact 
• Neglect 
• Misappropriation of member funds 
2. Suicide attempt 
3. Death 
4. Crime Level 1  
5. Missing person  
6. Violation of Protected Health Information (PHI)
</t>
        </r>
        <r>
          <rPr>
            <b/>
            <sz val="9"/>
            <color indexed="81"/>
            <rFont val="Tahoma"/>
            <family val="2"/>
          </rPr>
          <t>From Page 4 of 5 from HH0005:
"</t>
        </r>
        <r>
          <rPr>
            <sz val="9"/>
            <color indexed="81"/>
            <rFont val="Tahoma"/>
            <family val="2"/>
          </rPr>
          <t>Abuse: Any of the following acts by an individual service provider..."</t>
        </r>
      </text>
    </comment>
    <comment ref="A105" authorId="1" shapeId="0" xr:uid="{8465132D-152C-4E79-8B96-9475902BC805}">
      <text>
        <r>
          <rPr>
            <b/>
            <sz val="9"/>
            <color indexed="81"/>
            <rFont val="Tahoma"/>
            <family val="2"/>
          </rPr>
          <t>From page 2 of HH0008: Health Home Plan of Care Policy</t>
        </r>
        <r>
          <rPr>
            <sz val="9"/>
            <color indexed="81"/>
            <rFont val="Tahoma"/>
            <family val="2"/>
          </rPr>
          <t xml:space="preserve">
All plans of care must include the following:  
• member’s strengths and preferences related to identified needs, goals and interventions;   
• specific, measurable, and obtainable member-stated wellness and recovery goal(s), including, o target time frames for attaining goals;  
o strategies by which the desired goals will be achieved;  
o actions describing how the goals will be achieved; and 
o supports (both paid and unpaid) that are needed to achieve the individual’s desired goals; 
• functional needs related to treatment, wellness and recovery goals (e.g. meal prep/needs assistance eating, etc.) as appropriate; 
• barriers and strategies to overcome barriers related to achieving goals, including a description of planned care management interventions and time frames (e.g. Health Home Plus;
 • documentation of participation by all key providers (of the interdisciplinary team/care team) in the development and updating of the POC;  
• outreach and engagement activities that will support engaging individuals in their care and promote continuity of care;  
• the member’s signature documenting agreement with the POC (including a child who can self-consent or age-appropriate to participate, and/or their parent guardian, or legally authorized representative);</t>
        </r>
      </text>
    </comment>
    <comment ref="A111" authorId="1" shapeId="0" xr:uid="{9A735A89-3DE1-4144-A43D-DA1E0BE40B21}">
      <text>
        <r>
          <rPr>
            <sz val="9"/>
            <color indexed="81"/>
            <rFont val="Tahoma"/>
            <family val="2"/>
          </rPr>
          <t xml:space="preserve">
• The child’s Emergency Contact and disaster plan for fire, health, safety issues, natural disaster, other public emergency.
• The child’s History and Risk Factors related to services and treatment, wellbeing and recovery.
• The child’s Functional Needs related to services and treatment, well-being
and recovery.
• The child’s and caregivers’ identified Strengths and Preferences related to
services and treatment, well-being and recovery.
• Medicaid State Plan and Non-Medicaid services identified to meet child’s
needs –must be person-centered, comprehensive and integrated to include
Physical, Behavioral Community and Social Supports. Plan must also
document the indication of choice of (a) Service Provider, (B) Reason for the
• Service and (C) Intended Goals.
• Key Informal Community Supports. This would include any supports in place
for the child/family that address identified needs (Ex. Family’s neighbor is
available for support as needed and is aware of child/family’s needs, but is
not assigned a specific task to reach a goal).
• Description of planned Care Management Interventions (including Services
Care Management, Referral, Access, Engagement, Follow Up, and Service
Coordination) and Timeframes.
• The child’s Transition Plan including circumstances/services needed to
transition from Health Home Care Management as needed (e.g., education,
living situation, employment, community functioning, hospital, treatment
facility, foster care).
• Documentation of participation by inter-disciplinary team (all Key Providers)
in the development of the plan of care.</t>
        </r>
      </text>
    </comment>
    <comment ref="A112" authorId="1" shapeId="0" xr:uid="{563FFA97-1E16-4071-B8A2-D863401BFF5C}">
      <text>
        <r>
          <rPr>
            <b/>
            <sz val="9"/>
            <color indexed="81"/>
            <rFont val="Tahoma"/>
            <family val="2"/>
          </rPr>
          <t>1. A comprehensive health assessment that identifies medical, behavioral health
(mental health and substance use) and social services is required.
2. The information collected must result in a fully integrated comprehensive plan
of care.
3. The Health Home comprehensive assessment will identify service needs
currently being addressed; service and resource needs requiring referral; gaps in
care and barriers to service access; and the member’s strengths, goals, and
resources available to enhance care coordination efforts and empower
individual choice and decision making.
4. The care manager will assess for risk factors that will include but not limited to
HIV/AIDS; harm to self or others; persistent use of substances impacting
wellness; food and/or housing instabilities.
5. The initial comprehensive assessment must be completed concurrently with an
initial plan of care within 60 days of enrollment. An assessment may be
completed over the course of several days; at least one of these encounters
during the initial assessment period will be face to face.
6. An annual reassessment of each member is required. If the member experiences
a significant change in medical and/or behavioral health or social needs before
the annual review, a comprehensive assessment is not necessary. However, the
care manager should perform an abbreviated evaluation of the member’s
current status including rescreening for risk factors; it should then be reviewed
and signed by a supervisor.
7. Any changes in the member’s goals or service needs should be reflected in the
POC and trigger a case review with a supervisor or applicable members of the
care team. Such significant changes to the member’s condition and/or POC
should be reflected later in the annual reassessment.</t>
        </r>
      </text>
    </comment>
    <comment ref="A113" authorId="1" shapeId="0" xr:uid="{E273125C-D617-4566-8E93-F510A4B17CEB}">
      <text>
        <r>
          <rPr>
            <b/>
            <sz val="9"/>
            <color indexed="81"/>
            <rFont val="Tahoma"/>
            <family val="2"/>
          </rPr>
          <t xml:space="preserve">• emergency contact and disaster plan for fire, health, safety issues, natural disaster, or other public emergency; • other service plans as appropriate, such as Early Intervention Individual Service Plan and foster care Family Assessment Services Plan, which should be reviewed by the care team and appropriate items incorporated as needed; • for youth over age 14, goals developing a participant’s capacity to live independently, and the identification of available resources; and • transitioning youth – those that will be aging out and moving to adult services must include transitional goal and services; specifically: o As physically disabled participants reach their 17th birthday, the HH/II will begin to assist the enrollees in planning for transition to other services and/or programs o For Foster Care enrollees, eighteen months prior to reaching the enrolled child’s 21st birthday, the HH/IE generates a Transition Plan that identifies the action steps needed to connect with services each child needs in adulthood and the party responsible for conducting the action steps. 
 </t>
        </r>
      </text>
    </comment>
    <comment ref="A130" authorId="1" shapeId="0" xr:uid="{F152F686-7F66-4943-AA13-F7DE5E452DC1}">
      <text>
        <r>
          <rPr>
            <sz val="9"/>
            <color indexed="81"/>
            <rFont val="Tahoma"/>
            <family val="2"/>
          </rPr>
          <t>See pages 2-6 of HH0010: Background Check Requirements for Health Homes and Care Managers</t>
        </r>
      </text>
    </comment>
    <comment ref="A187" authorId="1" shapeId="0" xr:uid="{E97C705C-ED49-401E-A37B-07BE198FBE3D}">
      <text>
        <r>
          <rPr>
            <sz val="9"/>
            <color indexed="81"/>
            <rFont val="Tahoma"/>
            <family val="2"/>
          </rPr>
          <t>Principle 1: Home and Community Based Services (HCBS) Level of Care (LOC) eligibility determination is separated from HCBS delivery.
Principle 2: Health Home Care Managers (HHCMs) are not related to the child/youth, their paid caregivers, or anyone financially responsible for the child/youth.
Principle 3: There is robust monitoring and oversight established by HHs. 
1 These principles of Conflict-Free Case Management are described in the Balancing Incentive Program: 
https://www.b alancingincentiveprogram.org/sites/default/files/CFCMStateSummary_2015.v20.pdf
Principle 4: HHs have developed clear, well-known, and accessible pathways for the child/youth/parent/guardian/legally authorized representative to submit grievances and/or appeals for assistance regarding concerns about choice, quality, eligibility determination, service provisions, and outcomes.
Principle 5: Grievances, complaints, appeals, and the resulting decisions are adequately tracked and monitored.
Principle 6: To ensure that consumer choice and control is not compromised, the Department will oversee HCBS LOC eligibility determination and HCBS business practices.
Principle 7: The Department will track and document the child/youth’s experiences with measures that capture the quality of care coordination and care management services.
Principle 8: In circumstances when one entity is responsible for providing care management and HCBS delivery, appropriate safeguards and firewalls exist to mitigate risk of potential conflict.
Principle 9: Meaningful stakeholder engagement strategies are implemented which include child/youth, family members, advocates, providers, state leadership, and HHCM.</t>
        </r>
        <r>
          <rPr>
            <b/>
            <sz val="9"/>
            <color indexed="81"/>
            <rFont val="Tahoma"/>
            <family val="2"/>
          </rPr>
          <t xml:space="preserve">
</t>
        </r>
      </text>
    </comment>
    <comment ref="A190" authorId="1" shapeId="0" xr:uid="{199D3DC8-FDC4-4971-AF5E-63A47AD4ACA3}">
      <text>
        <r>
          <rPr>
            <sz val="9"/>
            <color indexed="81"/>
            <rFont val="Tahoma"/>
            <family val="2"/>
          </rPr>
          <t xml:space="preserve">The Children's Waiver eligibility requirements and forms for Target Population
The Licensed Practitioner of the Healing Arts (LPHA) Form is part of the enrollment
application for the HCBS Children’s Waiver for a Medicaid (or Medicaid eligible) member under
21 years of age. 
To obtain HCBS, an eligibility determination is necessary. The HCBS Level of
Care (LOC) Eligibility Determination is comprised of meeting three (3) factors:
• Target Population
• Risk Factors
• Functional Criteria
• SED: Appropriate documentation that the child/youth has a qualifying mental illness
diagnosis and has experienced functional limitations within the past 12 months. Many
Health Homes utilize the Serious Emotional Disturbance Verification Form to annually
document the diagnosis and functional limitation for enrollment in the Health Home
Serving Children’s program which would also serve for the HCBS Children’s Waiver
documentation of meeting the SED Target Population as well.
• MF: Appropriate documentation for the MF target population may be valid for several
years (and therefore the documentation may not need to be renewed annually).
Appropriate documentation for the MF target population includes:
o Current and approved SSI Certification OR
o DOH-5144 OR
o Completed and approved DOH-5151, DOH-5152, and DOH 5153
• DD/MF: OPWDD/DDROs may provide documentation from that the child was found DD
eligible and/or meets LCED; if available, this documentation should be included in the
child/youth’s record.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Lauren.Schultz</author>
    <author>Schultz, Lauren (DOH)</author>
  </authors>
  <commentList>
    <comment ref="A7" authorId="0" shapeId="0" xr:uid="{00000000-0006-0000-0200-000001000000}">
      <text>
        <r>
          <rPr>
            <b/>
            <sz val="9"/>
            <color indexed="81"/>
            <rFont val="Tahoma"/>
            <family val="2"/>
          </rPr>
          <t xml:space="preserve">From Page 2 of 23 in HH0002:
</t>
        </r>
        <r>
          <rPr>
            <sz val="9"/>
            <color indexed="81"/>
            <rFont val="Tahoma"/>
            <family val="2"/>
          </rPr>
          <t>• a screening tool that evaluates high risk behavior that may jeopardize the individual’s overall health and wellbeing;  
• a detailed description of the member's medical and behavioral health (mental health and substance use), as well as psychosocial conditions and needs;   
• an assessment of social determinants of health including a member’s lifestyle behaviors, social environment, health literacy, communication skills and care coordination needs such as entitlement and benefit eligibility and recertification; 
• self-management skills and functional ability (thinking and planning, sociability/coping skills, activity/interests); and 
• the member’s strengths, support system, and resources</t>
        </r>
      </text>
    </comment>
    <comment ref="A19" authorId="1" shapeId="0" xr:uid="{F56FC8ED-44CE-43D6-A642-71B9ED4BC0D1}">
      <text>
        <r>
          <rPr>
            <b/>
            <sz val="9"/>
            <color indexed="81"/>
            <rFont val="Tahoma"/>
            <family val="2"/>
          </rPr>
          <t>HH0002:</t>
        </r>
        <r>
          <rPr>
            <sz val="9"/>
            <color indexed="81"/>
            <rFont val="Tahoma"/>
            <family val="2"/>
          </rPr>
          <t xml:space="preserve">
1. A comprehensive health assessment that identifies medical, behavioral health
(mental health and substance use) and social services is required.
2. The information collected must result in a fully integrated comprehensive plan
of care.
3. The Health Home comprehensive assessment will identify service needs
currently being addressed; service and resource needs requiring referral; gaps in
care and barriers to service access; and the member’s strengths, goals, and
resources available to enhance care coordination efforts and empower
individual choice and decision making.
4. The care manager will assess for risk factors that will include but not limited to
HIV/AIDS; harm to self or others; persistent use of substances impacting
wellness; food and/or housing instabilities.
5. The initial comprehensive assessment must be completed concurrently with an
initial plan of care within 60 days of enrollment. An assessment may be
completed over the course of several days; at least one of these encounters
during the initial assessment period will be face to face.
6. An annual reassessment of each member is required. If the member experiences
a significant change in medical and/or behavioral health or social needs before
the annual review, a comprehensive assessment is not necessary. However, the
care manager should perform an abbreviated evaluation of the member’s
current status including rescreening for risk factors; it should then be reviewed
and signed by a supervisor.
7. Any changes in the member’s goals or service needs should be reflected in the
POC and trigger a case review with a supervisor or applicable members of the
care team. Such significant changes to the member’s condition and/or POC
should be reflected later in the annual reassessment
</t>
        </r>
      </text>
    </comment>
    <comment ref="A24" authorId="0" shapeId="0" xr:uid="{00000000-0006-0000-0200-000008000000}">
      <text>
        <r>
          <rPr>
            <b/>
            <sz val="9"/>
            <color indexed="81"/>
            <rFont val="Tahoma"/>
            <family val="2"/>
          </rPr>
          <t xml:space="preserve">From Pages 3-4 of 6 in HH003:
Members of the QMP Committee should include: 
</t>
        </r>
        <r>
          <rPr>
            <sz val="9"/>
            <color indexed="81"/>
            <rFont val="Tahoma"/>
            <family val="2"/>
          </rPr>
          <t>● QMP Committee Chair: facilitates committee meetings,  reports on activities and findings of the Committee to leadership  and/or management;  
● QMP Coordinator: designs, directs and oversees implementation of  QMP projects to include review of data and performance measures,    manage work plans, oversee performance improvement activities, and   monitor progress. 
NOTE: The QMP Chair and Coordinator are responsible to provide the oversight              needed to run an efficient QMP.   
● Various other entities: Health Homes must consider representation on the QMP Committee by other entities that serve the Health Home population.  This may include: medical, clinical, technical, financial, operations, Care Management Agencies, stakeholders such as PPS, housing providers, criminal justice, etc. 
● Health Homes must obtain feedback from members and family members and apply their input into QMP processes.  
● Other subcommittees: Subcommittees/teams may be established in response to various QI activities.</t>
        </r>
      </text>
    </comment>
    <comment ref="A25" authorId="0" shapeId="0" xr:uid="{00000000-0006-0000-0200-00000B000000}">
      <text>
        <r>
          <rPr>
            <b/>
            <sz val="9"/>
            <color indexed="81"/>
            <rFont val="Tahoma"/>
            <family val="2"/>
          </rPr>
          <t xml:space="preserve">From Page 4 of 6 in HH0003:
</t>
        </r>
        <r>
          <rPr>
            <sz val="9"/>
            <color indexed="81"/>
            <rFont val="Tahoma"/>
            <family val="2"/>
          </rPr>
          <t xml:space="preserve">The Committee is responsible for defining, overseeing and monitoring the objectives and goals of the QMP.  This includes: 
 prioritizing performance improvement efforts utilizing strategic goals, aggregating and analyzing performance and benchmark data, and trend analysis;  
 identifying barriers and needed resources to support PI implementation;  
 monitoring performance improvement efforts for effectiveness; 
 making recommendations for changes in service provision or operations; and, 
 preparing written reports to leadership that include findings, actions, and outcomes of the Quality Management Program
</t>
        </r>
      </text>
    </comment>
    <comment ref="A34" authorId="0" shapeId="0" xr:uid="{00000000-0006-0000-0200-00000E000000}">
      <text>
        <r>
          <rPr>
            <b/>
            <sz val="9"/>
            <color indexed="81"/>
            <rFont val="Tahoma"/>
            <family val="2"/>
          </rPr>
          <t xml:space="preserve">From Page 5 of 6 in HH0003:
</t>
        </r>
        <r>
          <rPr>
            <sz val="9"/>
            <color indexed="81"/>
            <rFont val="Tahoma"/>
            <family val="2"/>
          </rPr>
          <t>Identify how negative outcomes will be addressed through the use of a Performance Improvement Plan (PIP), a written document that clearly and objectively identifies:  
 areas where performance expectations and standards have not been met, including examples to clarify the patterns or severity of performance issues, and the impact of the unmet performance; 
 root cause analysis; 
 expectations for improvement using measurable goals; 
 timeline for improvement to be reached; 
 assignment of tasks to appropriate staff; 
 the need for staff training or support; 
 expectations for reviewing progress including any barriers; and, 
 sanctions that may be imposed if improvements are not made</t>
        </r>
      </text>
    </comment>
    <comment ref="A41" authorId="0" shapeId="0" xr:uid="{00000000-0006-0000-0200-000013000000}">
      <text>
        <r>
          <rPr>
            <b/>
            <sz val="9"/>
            <color indexed="81"/>
            <rFont val="Tahoma"/>
            <family val="2"/>
          </rPr>
          <t xml:space="preserve">From Page 3 of 8 in HH0004:
Health Home Responsibilities 
 </t>
        </r>
        <r>
          <rPr>
            <sz val="9"/>
            <color indexed="81"/>
            <rFont val="Tahoma"/>
            <family val="2"/>
          </rPr>
          <t xml:space="preserve">
A Health Home must: 
• ensure that the care management agency has a procedure in place to immediately notify the Health Home upon enrollment, denial of enrollment, or disenrollment of a member from the Health Home program; 
• issue an adequate notice of a decision to accept or deny an application for enrollment, and issue a timely and adequate notice of a disenrollment;
• hold an informal Agency Conference with the member and their representative upon request of the member; 
• have well documented evidence to support enrollment/disenrollment determinations when a Fair Hearing is scheduled including, but not limited to, the signed DOH-5055 consent form; the updated Plan of Care; care record notes; medical documentation, as well as a written summary of the case; the applicable program policy upon which the decision is based; and a copy of the notice sent to the member; 
• provide a copy of the evidence packet to the member or their legally authorized representative and provide copies of other documents from the member’s case file upon request from the member or their legally authorized representative prior to the hearing; 
• attend the Fair Hearing, be familiar with the case, and have the authority to make binding decisions at the hearing including the authority to withdraw the decision; and  
• comply with the Decision after Fair Hearing as to enrollment or continued enrollment in the NYS Health Home Program.</t>
        </r>
        <r>
          <rPr>
            <b/>
            <sz val="9"/>
            <color indexed="81"/>
            <rFont val="Tahoma"/>
            <family val="2"/>
          </rPr>
          <t xml:space="preserve"> </t>
        </r>
        <r>
          <rPr>
            <sz val="9"/>
            <color indexed="81"/>
            <rFont val="Tahoma"/>
            <family val="2"/>
          </rPr>
          <t xml:space="preserve">
</t>
        </r>
      </text>
    </comment>
    <comment ref="A54" authorId="0" shapeId="0" xr:uid="{00000000-0006-0000-0200-000017000000}">
      <text>
        <r>
          <rPr>
            <b/>
            <sz val="9"/>
            <color indexed="81"/>
            <rFont val="Tahoma"/>
            <family val="2"/>
          </rPr>
          <t xml:space="preserve">From Page 2 of 5 from HH0005:
</t>
        </r>
        <r>
          <rPr>
            <sz val="9"/>
            <color indexed="81"/>
            <rFont val="Tahoma"/>
            <family val="2"/>
          </rPr>
          <t xml:space="preserve">
The following is a list of reportable incidents.  Please see page 5 for definitions of each of these incident types.  
1. Allegation of abuse, including 
• Physical abuse 
• Psychological abuse 
• Sexual abuse/sexual contact 
• Neglect 
• Misappropriation of member funds 
2. Suicide attempt 
3. Death 
4. Crime Level 1  
5. Missing person  
6. Violation of Protected Health Information (PHI)
</t>
        </r>
        <r>
          <rPr>
            <b/>
            <sz val="9"/>
            <color indexed="81"/>
            <rFont val="Tahoma"/>
            <family val="2"/>
          </rPr>
          <t>From Page 4 of 5 from HH0005:
"</t>
        </r>
        <r>
          <rPr>
            <sz val="9"/>
            <color indexed="81"/>
            <rFont val="Tahoma"/>
            <family val="2"/>
          </rPr>
          <t>Abuse: Any of the following acts by an individual service provider..."</t>
        </r>
      </text>
    </comment>
    <comment ref="A105" authorId="1" shapeId="0" xr:uid="{377FE96B-5C3D-43BE-915F-FC741077583B}">
      <text>
        <r>
          <rPr>
            <b/>
            <sz val="9"/>
            <color indexed="81"/>
            <rFont val="Tahoma"/>
            <family val="2"/>
          </rPr>
          <t>From page 2 of HH0008: Health Home Plan of Care Policy</t>
        </r>
        <r>
          <rPr>
            <sz val="9"/>
            <color indexed="81"/>
            <rFont val="Tahoma"/>
            <family val="2"/>
          </rPr>
          <t xml:space="preserve">
All plans of care must include the following:  
• member’s strengths and preferences related to identified needs, goals and interventions;   
• specific, measurable, and obtainable member-stated wellness and recovery goal(s), including, o target time frames for attaining goals;  
o strategies by which the desired goals will be achieved;  
o actions describing how the goals will be achieved; and 
o supports (both paid and unpaid) that are needed to achieve the individual’s desired goals; 
• functional needs related to treatment, wellness and recovery goals (e.g. meal prep/needs assistance eating, etc.) as appropriate; 
• barriers and strategies to overcome barriers related to achieving goals, including a description of planned care management interventions and time frames (e.g. Health Home Plus;
 • documentation of participation by all key providers (of the interdisciplinary team/care team) in the development and updating of the POC;  
• outreach and engagement activities that will support engaging individuals in their care and promote continuity of care;  
• the member’s signature documenting agreement with the POC (including a child who can self-consent or age-appropriate to participate, and/or their parent guardian, or legally authorized representative);</t>
        </r>
      </text>
    </comment>
    <comment ref="A111" authorId="1" shapeId="0" xr:uid="{28309633-8B6B-4CF1-926F-82BE988D2BE2}">
      <text>
        <r>
          <rPr>
            <sz val="9"/>
            <color indexed="81"/>
            <rFont val="Tahoma"/>
            <family val="2"/>
          </rPr>
          <t xml:space="preserve">
• The child’s Emergency Contact and disaster plan for fire, health, safety issues, natural disaster, other public emergency.
• The child’s History and Risk Factors related to services and treatment, wellbeing and recovery.
• The child’s Functional Needs related to services and treatment, well-being
and recovery.
• The child’s and caregivers’ identified Strengths and Preferences related to
services and treatment, well-being and recovery.
• Medicaid State Plan and Non-Medicaid services identified to meet child’s
needs –must be person-centered, comprehensive and integrated to include
Physical, Behavioral Community and Social Supports. Plan must also
document the indication of choice of (a) Service Provider, (B) Reason for the
• Service and (C) Intended Goals.
• Key Informal Community Supports. This would include any supports in place
for the child/family that address identified needs (Ex. Family’s neighbor is
available for support as needed and is aware of child/family’s needs, but is
not assigned a specific task to reach a goal).
• Description of planned Care Management Interventions (including Services
Care Management, Referral, Access, Engagement, Follow Up, and Service
Coordination) and Timeframes.
• The child’s Transition Plan including circumstances/services needed to
transition from Health Home Care Management as needed (e.g., education,
living situation, employment, community functioning, hospital, treatment
facility, foster care).
• Documentation of participation by inter-disciplinary team (all Key Providers)
in the development of the plan of care.</t>
        </r>
      </text>
    </comment>
    <comment ref="A112" authorId="1" shapeId="0" xr:uid="{88D066EB-A6E2-4AE9-A70D-40F86331AE80}">
      <text>
        <r>
          <rPr>
            <b/>
            <sz val="9"/>
            <color indexed="81"/>
            <rFont val="Tahoma"/>
            <family val="2"/>
          </rPr>
          <t>1. A comprehensive health assessment that identifies medical, behavioral health
(mental health and substance use) and social services is required.
2. The information collected must result in a fully integrated comprehensive plan
of care.
3. The Health Home comprehensive assessment will identify service needs
currently being addressed; service and resource needs requiring referral; gaps in
care and barriers to service access; and the member’s strengths, goals, and
resources available to enhance care coordination efforts and empower
individual choice and decision making.
4. The care manager will assess for risk factors that will include but not limited to
HIV/AIDS; harm to self or others; persistent use of substances impacting
wellness; food and/or housing instabilities.
5. The initial comprehensive assessment must be completed concurrently with an
initial plan of care within 60 days of enrollment. An assessment may be
completed over the course of several days; at least one of these encounters
during the initial assessment period will be face to face.
6. An annual reassessment of each member is required. If the member experiences
a significant change in medical and/or behavioral health or social needs before
the annual review, a comprehensive assessment is not necessary. However, the
care manager should perform an abbreviated evaluation of the member’s
current status including rescreening for risk factors; it should then be reviewed
and signed by a supervisor.
7. Any changes in the member’s goals or service needs should be reflected in the
POC and trigger a case review with a supervisor or applicable members of the
care team. Such significant changes to the member’s condition and/or POC
should be reflected later in the annual reassessment.</t>
        </r>
      </text>
    </comment>
    <comment ref="A113" authorId="1" shapeId="0" xr:uid="{B8198A47-6419-43AF-B829-902E43CEDB82}">
      <text>
        <r>
          <rPr>
            <b/>
            <sz val="9"/>
            <color indexed="81"/>
            <rFont val="Tahoma"/>
            <family val="2"/>
          </rPr>
          <t xml:space="preserve">• emergency contact and disaster plan for fire, health, safety issues, natural disaster, or other public emergency; • other service plans as appropriate, such as Early Intervention Individual Service Plan and foster care Family Assessment Services Plan, which should be reviewed by the care team and appropriate items incorporated as needed; • for youth over age 14, goals developing a participant’s capacity to live independently, and the identification of available resources; and • transitioning youth – those that will be aging out and moving to adult services must include transitional goal and services; specifically: o As physically disabled participants reach their 17th birthday, the HH/II will begin to assist the enrollees in planning for transition to other services and/or programs o For Foster Care enrollees, eighteen months prior to reaching the enrolled child’s 21st birthday, the HH/IE generates a Transition Plan that identifies the action steps needed to connect with services each child needs in adulthood and the party responsible for conducting the action steps. 
 </t>
        </r>
      </text>
    </comment>
    <comment ref="A130" authorId="1" shapeId="0" xr:uid="{029D2969-2723-418C-A24F-1E2A798EBD6B}">
      <text>
        <r>
          <rPr>
            <sz val="9"/>
            <color indexed="81"/>
            <rFont val="Tahoma"/>
            <family val="2"/>
          </rPr>
          <t>See pages 2-6 of HH0010: Background Check Requirements for Health Homes and Care Managers</t>
        </r>
      </text>
    </comment>
    <comment ref="A188" authorId="1" shapeId="0" xr:uid="{F34C4CC9-1097-48E0-B98D-4FDB9684B5E7}">
      <text>
        <r>
          <rPr>
            <sz val="9"/>
            <color indexed="81"/>
            <rFont val="Tahoma"/>
            <family val="2"/>
          </rPr>
          <t>Principle 1: Home and Community Based Services (HCBS) Level of Care (LOC) eligibility determination is separated from HCBS delivery.
Principle 2: Health Home Care Managers (HHCMs) are not related to the child/youth, their paid caregivers, or anyone financially responsible for the child/youth.
Principle 3: There is robust monitoring and oversight established by HHs. 
1 These principles of Conflict-Free Case Management are described in the Balancing Incentive Program: 
https://www.b alancingincentiveprogram.org/sites/default/files/CFCMStateSummary_2015.v20.pdf
Principle 4: HHs have developed clear, well-known, and accessible pathways for the child/youth/parent/guardian/legally authorized representative to submit grievances and/or appeals for assistance regarding concerns about choice, quality, eligibility determination, service provisions, and outcomes.
Principle 5: Grievances, complaints, appeals, and the resulting decisions are adequately tracked and monitored.
Principle 6: To ensure that consumer choice and control is not compromised, the Department will oversee HCBS LOC eligibility determination and HCBS business practices.
Principle 7: The Department will track and document the child/youth’s experiences with measures that capture the quality of care coordination and care management services.
Principle 8: In circumstances when one entity is responsible for providing care management and HCBS delivery, appropriate safeguards and firewalls exist to mitigate risk of potential conflict.
Principle 9: Meaningful stakeholder engagement strategies are implemented which include child/youth, family members, advocates, providers, state leadership, and HHCM.</t>
        </r>
        <r>
          <rPr>
            <b/>
            <sz val="9"/>
            <color indexed="81"/>
            <rFont val="Tahoma"/>
            <family val="2"/>
          </rPr>
          <t xml:space="preserve">
</t>
        </r>
      </text>
    </comment>
    <comment ref="A191" authorId="1" shapeId="0" xr:uid="{B7FCB741-5D19-4953-B6BA-D432A9CB66FA}">
      <text>
        <r>
          <rPr>
            <sz val="9"/>
            <color indexed="81"/>
            <rFont val="Tahoma"/>
            <family val="2"/>
          </rPr>
          <t xml:space="preserve">The Children's Waiver eligibility requirements and forms for Target Population
The Licensed Practitioner of the Healing Arts (LPHA) Form is part of the enrollment
application for the HCBS Children’s Waiver for a Medicaid (or Medicaid eligible) member under
21 years of age. 
To obtain HCBS, an eligibility determination is necessary. The HCBS Level of
Care (LOC) Eligibility Determination is comprised of meeting three (3) factors:
• Target Population
• Risk Factors
• Functional Criteria
• SED: Appropriate documentation that the child/youth has a qualifying mental illness
diagnosis and has experienced functional limitations within the past 12 months. Many
Health Homes utilize the Serious Emotional Disturbance Verification Form to annually
document the diagnosis and functional limitation for enrollment in the Health Home
Serving Children’s program which would also serve for the HCBS Children’s Waiver
documentation of meeting the SED Target Population as well.
• MF: Appropriate documentation for the MF target population may be valid for several
years (and therefore the documentation may not need to be renewed annually).
Appropriate documentation for the MF target population includes:
o Current and approved SSI Certification OR
o DOH-5144 OR
o Completed and approved DOH-5151, DOH-5152, and DOH 5153
• DD/MF: OPWDD/DDROs may provide documentation from that the child was found DD
eligible and/or meets LCED; if available, this documentation should be included in the
child/youth’s record.
</t>
        </r>
      </text>
    </comment>
  </commentList>
</comments>
</file>

<file path=xl/sharedStrings.xml><?xml version="1.0" encoding="utf-8"?>
<sst xmlns="http://schemas.openxmlformats.org/spreadsheetml/2006/main" count="1048" uniqueCount="382">
  <si>
    <t>Health Home allows for sharing of the comprehensive assessment with providers as indicated by the member</t>
  </si>
  <si>
    <t>Health Home requires a supervisor has reviewed and signed assessment in the instance of a high risk member/evidence of adverse event</t>
  </si>
  <si>
    <t>Health Home requires care management efforts used to locate, reengage, and retain member are appropriate for each case</t>
  </si>
  <si>
    <t>Health Home has clear expectations for appropriate notification to member’s care team</t>
  </si>
  <si>
    <t>Health Home has clear procedures for members being disenrolled from HH program after being located</t>
  </si>
  <si>
    <t>Health Home ensures appropriate training is provided to HH and CMA staff in response to outcomes from quality monitoring activities</t>
  </si>
  <si>
    <t>Health Home has clear expectations for members located within excluded settings for longer than 6 months</t>
  </si>
  <si>
    <t>Health Home has policy/procedure in place to review incident for appropriate preventive/corrective action</t>
  </si>
  <si>
    <t xml:space="preserve">Health Home has identified a procedure for analyzing incident trends </t>
  </si>
  <si>
    <t>Health Home has expectations supporting the identification, documentation, reporting, and review of each incident on a timely basis</t>
  </si>
  <si>
    <t>The assessment assesses for risk factors that include but are not limited to HIV/AIDS; harm to self or others; persistent use of substances impacting wellness; food and/or housing, Instabilities using screening tools per Health Home policy</t>
  </si>
  <si>
    <t>Health Home has clear expectations for required reporting timeframes and procedures for Care Management Agencies</t>
  </si>
  <si>
    <t>Health Home Quality Management Program #HH0003 
E: June 1, 2017</t>
  </si>
  <si>
    <t>Health Home has staff specifically dedicated to quality and a QMP</t>
  </si>
  <si>
    <t>Management and leadership play an active role in the QMP program</t>
  </si>
  <si>
    <t>Health Home has an established process for evaluating QMP activities</t>
  </si>
  <si>
    <t>QMP committee meets at a minimum of a quarterly basis</t>
  </si>
  <si>
    <t xml:space="preserve">Health Home retains documentation of QMP committee activities </t>
  </si>
  <si>
    <t>Health Home incorporates quality statements where applicable within policies</t>
  </si>
  <si>
    <t>Health Home complies to State and Federal confidentiality laws</t>
  </si>
  <si>
    <t>Health Home maintains QMP committee minutes and documentation of other activities and reporting</t>
  </si>
  <si>
    <t>Met</t>
  </si>
  <si>
    <t>Not Met</t>
  </si>
  <si>
    <t>Requirement</t>
  </si>
  <si>
    <t>Explanation for "Not Met"</t>
  </si>
  <si>
    <t>Health Home has quality assurance process that reviews and tracks the Fair Hearings filed against it</t>
  </si>
  <si>
    <t>MAPP and Billing Review</t>
  </si>
  <si>
    <t>Health Home EHR HML responses match MAPP HHTS HML responses.</t>
  </si>
  <si>
    <t>Health Home EHR HML rates calculated match MAPP HHTS HML rates calculated. There is clear evidence of Health Home review of submitted questions and timely uploading into MAPP HHTS.</t>
  </si>
  <si>
    <t>Policy not accurate based on most recent guidance/policy</t>
  </si>
  <si>
    <t>Policy lacks operational detail specific to element</t>
  </si>
  <si>
    <t>Unable to locate</t>
  </si>
  <si>
    <t>Policy Score</t>
  </si>
  <si>
    <t>Quality Assurance Score</t>
  </si>
  <si>
    <t>Policy/Guidance</t>
  </si>
  <si>
    <t xml:space="preserve">Policy lacks overall clarity </t>
  </si>
  <si>
    <t>Health Home has clear expectations for maintaining member status within Electronic Health Record and MAPP</t>
  </si>
  <si>
    <t>Final Network Management Score</t>
  </si>
  <si>
    <t>Final Performance Metrics Score</t>
  </si>
  <si>
    <t>Final Chart Review Score</t>
  </si>
  <si>
    <t>Designation Duration</t>
  </si>
  <si>
    <t>Instructions for Health Homes Completing Self-Evaluation for the "Network Management" Section</t>
  </si>
  <si>
    <t>Policy Review (Columns B, C, D)</t>
  </si>
  <si>
    <t>General Guidance for this Domain</t>
  </si>
  <si>
    <t>Definitions and Explanations</t>
  </si>
  <si>
    <t>Domain 1: Network Management</t>
  </si>
  <si>
    <t>Domain 2: Performance Metrics</t>
  </si>
  <si>
    <t>Domain 3: Chart Review Analysis</t>
  </si>
  <si>
    <t xml:space="preserve">This section is to be completed by the Department and will contain results of chart reviews conducted on site. A final score will be calculated based on these results. </t>
  </si>
  <si>
    <t>Score Summary</t>
  </si>
  <si>
    <t>Acceptable documentation for Quality Management Program Review</t>
  </si>
  <si>
    <t>Quality Management Program Review (Columns E, F, G)</t>
  </si>
  <si>
    <t>This will capture each aggregate score and calculate the final score the Health Home received for the survey. The final score will determine designation duration which will be provided in the summary</t>
  </si>
  <si>
    <t xml:space="preserve">This section is to be completed by the Department, scores for each item identified will be averaged for an aggregate score for this domain </t>
  </si>
  <si>
    <t>Health Home:</t>
  </si>
  <si>
    <t>Visit Date:</t>
  </si>
  <si>
    <t>Domain</t>
  </si>
  <si>
    <t>Final Outcome</t>
  </si>
  <si>
    <t>Final Weighted Score</t>
  </si>
  <si>
    <t>Health Home &amp; Visit Information</t>
  </si>
  <si>
    <t>Designation Period</t>
  </si>
  <si>
    <t>Weight</t>
  </si>
  <si>
    <t xml:space="preserve">Includes but is not limited to:
Chart review tools, chart review results and analyses, checklists, organizational charts, job descriptions, corrective action plans for Care Management Agencies, Quality Management Committee meeting minutes, agendas, form templates, tracking documents, trend analyses, training plans.
</t>
  </si>
  <si>
    <t>Final Score Network Management Section Score</t>
  </si>
  <si>
    <t>Final Network Management Score:</t>
  </si>
  <si>
    <t>3 Years</t>
  </si>
  <si>
    <t>2 Years</t>
  </si>
  <si>
    <t>1 Year</t>
  </si>
  <si>
    <t>Immediate Action</t>
  </si>
  <si>
    <t>6 months</t>
  </si>
  <si>
    <t>65-79%</t>
  </si>
  <si>
    <t>80-89%</t>
  </si>
  <si>
    <t>90-100%</t>
  </si>
  <si>
    <t>0-34%</t>
  </si>
  <si>
    <t>35-64%</t>
  </si>
  <si>
    <t>Documentation provided is inconsistent with policy and procedure</t>
  </si>
  <si>
    <r>
      <t xml:space="preserve">Reviewer may deem an element as "not met" for one of the following reasons:
</t>
    </r>
    <r>
      <rPr>
        <b/>
        <sz val="11"/>
        <color theme="1"/>
        <rFont val="Arial"/>
        <family val="2"/>
      </rPr>
      <t xml:space="preserve">1. Unable to locate- </t>
    </r>
    <r>
      <rPr>
        <sz val="11"/>
        <color theme="1"/>
        <rFont val="Arial"/>
        <family val="2"/>
      </rPr>
      <t xml:space="preserve">Use this option in the event that an element has one specific requirement OR multiple requirements that are all missing or not located within the policy or documentation reviewed by the Department.
</t>
    </r>
    <r>
      <rPr>
        <b/>
        <sz val="11"/>
        <color theme="1"/>
        <rFont val="Arial"/>
        <family val="2"/>
      </rPr>
      <t>2. One or more components from within the element is missing from the policy/documentation reviewed-</t>
    </r>
    <r>
      <rPr>
        <sz val="11"/>
        <color theme="1"/>
        <rFont val="Arial"/>
        <family val="2"/>
      </rPr>
      <t xml:space="preserve"> In the event an element has multiple components (i.e. a list of specific requirements) select this option if one or more of those components is missing or cannot be located within the policy or documentation reviewed by the Department. Identify the missing components in the comment section for the policy using specific language missing from the policy.
</t>
    </r>
    <r>
      <rPr>
        <b/>
        <sz val="11"/>
        <color theme="1"/>
        <rFont val="Arial"/>
        <family val="2"/>
      </rPr>
      <t>3. Policy lacks operational detail-</t>
    </r>
    <r>
      <rPr>
        <sz val="11"/>
        <color theme="1"/>
        <rFont val="Arial"/>
        <family val="2"/>
      </rPr>
      <t xml:space="preserve"> Use this option in the event the policy reviewed by the Department doesn’t include specific, sequential steps that explain the procedure for the care managers or care management agencies to follow. This option is only used for the policy review portion of the Network Management domain.
</t>
    </r>
    <r>
      <rPr>
        <b/>
        <sz val="11"/>
        <color theme="1"/>
        <rFont val="Arial"/>
        <family val="2"/>
      </rPr>
      <t>4. Policy not accurate based on most recent guidance/policy-</t>
    </r>
    <r>
      <rPr>
        <sz val="11"/>
        <color theme="1"/>
        <rFont val="Arial"/>
        <family val="2"/>
      </rPr>
      <t xml:space="preserve"> Use this option in the event the policy reviewed by the Department is outdated and doesn’t meet current requirements set forth by guidance issued by the Department. This option is only used for the policy review portion of the Network Management domain.
</t>
    </r>
    <r>
      <rPr>
        <b/>
        <sz val="11"/>
        <color theme="1"/>
        <rFont val="Arial"/>
        <family val="2"/>
      </rPr>
      <t>5. Documentation provided is inconsistent with policy and procedure-</t>
    </r>
    <r>
      <rPr>
        <sz val="11"/>
        <color theme="1"/>
        <rFont val="Arial"/>
        <family val="2"/>
      </rPr>
      <t xml:space="preserve"> Use this option in the event the documentation provided by the Health Home is inconsistent with current policies or procedures identified by the Health Home. This option is only used for the quality management program review portion of the Network Management domain.
</t>
    </r>
  </si>
  <si>
    <r>
      <t xml:space="preserve">1. Health Home to review each required element as specified.
</t>
    </r>
    <r>
      <rPr>
        <b/>
        <sz val="11"/>
        <color theme="1"/>
        <rFont val="Arial"/>
        <family val="2"/>
      </rPr>
      <t>2. Column E:</t>
    </r>
    <r>
      <rPr>
        <sz val="11"/>
        <color theme="1"/>
        <rFont val="Arial"/>
        <family val="2"/>
      </rPr>
      <t xml:space="preserve"> Indicate documentation which demonstrates the policy and procedure is being followed and reviewed for quality (See below for examples of acceptable documentation)
</t>
    </r>
    <r>
      <rPr>
        <b/>
        <sz val="11"/>
        <color theme="1"/>
        <rFont val="Arial"/>
        <family val="2"/>
      </rPr>
      <t>3. Column F:</t>
    </r>
    <r>
      <rPr>
        <sz val="11"/>
        <color theme="1"/>
        <rFont val="Arial"/>
        <family val="2"/>
      </rPr>
      <t xml:space="preserve"> Indicate whether element was "met" or "not met" (See definitions below)
</t>
    </r>
    <r>
      <rPr>
        <b/>
        <sz val="11"/>
        <color theme="1"/>
        <rFont val="Arial"/>
        <family val="2"/>
      </rPr>
      <t>4. Column G:</t>
    </r>
    <r>
      <rPr>
        <sz val="11"/>
        <color theme="1"/>
        <rFont val="Arial"/>
        <family val="2"/>
      </rPr>
      <t xml:space="preserve"> If element is "not met" indicate reason (See explanations below)</t>
    </r>
  </si>
  <si>
    <t>QMP Documentation Provided by Health Home for Review</t>
  </si>
  <si>
    <t>Policy Provided by Health Home for Review</t>
  </si>
  <si>
    <t>Element Met/Not Met within Policy</t>
  </si>
  <si>
    <t>Element Met/Not Met within Documentation</t>
  </si>
  <si>
    <t>Health Home requires completion the assessment within 60 days of enrollment concurrently with the Plan of Care</t>
  </si>
  <si>
    <t>Health Home provides training necessary to ensure CMA network understanding of requirements set forth by policy</t>
  </si>
  <si>
    <t>Health Home ensures policy implementation occurs within timeframes set forth by the Department of Health</t>
  </si>
  <si>
    <t>Health Home defines communication processes between the Health Home and QMP Committee</t>
  </si>
  <si>
    <t>Health Home has processes for reviewing goals and objectives set forth by the QMP committee at a minimum of annually</t>
  </si>
  <si>
    <t>Health Home defines process for quality related training activities for staff and care managers</t>
  </si>
  <si>
    <t>Health Home requires a completed  Notice of Determination for Enrollment (DOH 5234) with each welcome letter upon member enrollment</t>
  </si>
  <si>
    <t>Health Home provides information on reasons for member disengagement due to avoidable and unavoidable circumstances</t>
  </si>
  <si>
    <t>Health Home requires plan of care updates in response to changes in services needs or identifies risk factors upon locating lost to contact members</t>
  </si>
  <si>
    <t>Health Home clearly identifies CMA qualifications to serve the HH+ population and has a process for monitoring qualified CMAs</t>
  </si>
  <si>
    <t>Health Home clearly identifies staffing and supervisor qualifications and has a process for ensuring CMA staff meet these qualifications.</t>
  </si>
  <si>
    <t>Health Home clearly outlines minimum contact requirements for billing and identifies process for ensuring contact requirements are met</t>
  </si>
  <si>
    <t>Health Home has a clear process for assignment and referral of HH+ members</t>
  </si>
  <si>
    <t>HH+ for SMI Specific</t>
  </si>
  <si>
    <t>Health Home identifies process for ensuring adequate transitional care to and from HH+</t>
  </si>
  <si>
    <t>Health Home clearly identifies requirement for confirming continued eligibility after 12 months of continuous billing and has process to ensure that CMs are completing this verification</t>
  </si>
  <si>
    <t>HH+ for AOT Specific</t>
  </si>
  <si>
    <t>Health Home identifies requirements for Diligent Search Efforts as they pertain to AOT members that cannot be located and process for ensuring CMAs follow those requirements</t>
  </si>
  <si>
    <t>Health Home ensures AOT court order is on file for all members receiving AOT services</t>
  </si>
  <si>
    <t>HH+ for HIV/AIDS Specific</t>
  </si>
  <si>
    <t>HH+ Population Policies</t>
  </si>
  <si>
    <t xml:space="preserve">Health Home clearly identifies categories of reportable incidents as required by the Department of Health </t>
  </si>
  <si>
    <t>Health Home has clear standards for expected timelines for locating/engaging members</t>
  </si>
  <si>
    <t>Health Home Notices of Determination and Fair Hearing Process #HH0004
E: November 10, 2017</t>
  </si>
  <si>
    <t>Health Home requires a completed Denial of Enrollment (DOH 5236) to be sent to members found to be not eligible for the Health Home Program. Forms include reason for denial of enrollment and are sent  within a timeframe determined by the Health Home.</t>
  </si>
  <si>
    <t>Health Home requires a Notice of Determination for Disenrollment (DOH 5235) to be sent to the to member at least 10 days prior to any action being taken by the Health Home.</t>
  </si>
  <si>
    <t>Health Home requires evidence be sent to the member or authorized representative within 10 business days of receiving the Fair Hearing Notice. HH also requires additional supporting documentation requested  be sent within a reasonable timeframe prior to the Fair Hearing.</t>
  </si>
  <si>
    <t>All HH+ Populations
HH CMA Credentials to Service HH+ with Serious Mental Illness (I: May 1, 2018)
HH+ Program Guidance for High-Need Individuals with Serious Mental Illness (I: May 2018)
HH+ for AOT (R: October 2016)
HH+ Program Guidance for High-Need Individuals and High-Risk Categories of Heath Home Care Management for Individuals with HIV/AIDS (I: May 2018)</t>
  </si>
  <si>
    <t>Health Home clearly identifies caseload requirements and has process to ensure CMAs' HH+ caseload sizes do not exceed the required ratio of 1 qualified care manager for every 12 - 15 HH+ clients.</t>
  </si>
  <si>
    <t xml:space="preserve">Health Home clearly identifies eligibility requirements for members enrolled in HH+ including documentation required for confirming eligibility and a method for verifying and ensuring members receiving HH+ services are eligible </t>
  </si>
  <si>
    <t>Health Home identifies requirements and process for communication with the MCOs</t>
  </si>
  <si>
    <t>Health Home requires that all categories of services identified on the AOT court order to be included on the Plan of Care and has identified methods for ensuring inclusion</t>
  </si>
  <si>
    <t>Health Home identifies and ensures compliance with reporting requirements based on Kendra's Law</t>
  </si>
  <si>
    <t>Health Home clearly identifies training requirements for CMs serving the HH+ for HIV/AIDS population and has process to monitor compliance with those requirements</t>
  </si>
  <si>
    <t>Health Home clearly identifies expectation to hold a case conference every 6 months or as needed and has a process to ensure CMA compliance with this requirement</t>
  </si>
  <si>
    <t>Health Home has policy that describes sample size and frequency of chart audits</t>
  </si>
  <si>
    <t>The Health Home requires consent form has been completed and includes all providers referenced through the comprehensive assessment, as well as the MMCP and Behavioral Health Organization (BHO) as applicable</t>
  </si>
  <si>
    <t>Health Home requires eligibility and appropriateness criteria are verified using various sources as appropriate and are contained as part of the assessment</t>
  </si>
  <si>
    <t>Health Home policy includes the use of DOH numbered forms identified in policy for enrollment, continued enrollment, and disenrollment.</t>
  </si>
  <si>
    <t>Health Home requires every enrolled member has a  consent form on file, properly completed, signed and dated.</t>
  </si>
  <si>
    <t>Health Home policy requires CMAs to comply with member requests regarding the sharing of PHI.</t>
  </si>
  <si>
    <t>Health Home policy requires enforcement of HIPAA Privacy rules, and includes necessary actions should a potential breach of PHI occur.</t>
  </si>
  <si>
    <t>Health Home requires documentation of enrollments that did not occur due to refusal to sign required HH consent.</t>
  </si>
  <si>
    <t>Health Home requires changes requested by members are supported through consent updates and notification to all appropriate providers and other entities.</t>
  </si>
  <si>
    <t>Health Home ensures that access/sharing of PHI ceases at time of disenrollment.</t>
  </si>
  <si>
    <t>Health Home has a policy and procedure to ensure timely implementation of policy (Policy should indicate new requirements for enrollments after 9/1/2018 and mitigation of consent forms for enrollments prior to 9/1/2018)</t>
  </si>
  <si>
    <t>One or more component(s) is missing from the policy/documentation reviewed</t>
  </si>
  <si>
    <r>
      <t>Policy: Access to/Sharing of Personal Health Information (PHI) and the Use of Health Home Consents #HH0009</t>
    </r>
    <r>
      <rPr>
        <sz val="11"/>
        <color theme="1"/>
        <rFont val="Arial"/>
        <family val="2"/>
      </rPr>
      <t xml:space="preserve">
</t>
    </r>
    <r>
      <rPr>
        <b/>
        <sz val="11"/>
        <color theme="1"/>
        <rFont val="Arial"/>
        <family val="2"/>
      </rPr>
      <t>E: September 1, 2018</t>
    </r>
  </si>
  <si>
    <t>Health Home requires timely notification to MMCP and HH in the event a member is lost to contact timely notification to MMCP and HH in month 1 of diligent search efforts and again if placed into continued search efforts</t>
  </si>
  <si>
    <t>Health Home has policy and procedure in place to ensure use of MAPP-HHTS to document presence of consent for each member enrolled with the Health Home.</t>
  </si>
  <si>
    <t>Performance Measures</t>
  </si>
  <si>
    <t>HH Name</t>
  </si>
  <si>
    <t>Measure Name</t>
  </si>
  <si>
    <t>Measure ID</t>
  </si>
  <si>
    <t>2017 Rates</t>
  </si>
  <si>
    <t>PG</t>
  </si>
  <si>
    <t>AIT</t>
  </si>
  <si>
    <t>Adult BMI Assessment</t>
  </si>
  <si>
    <t>ABA</t>
  </si>
  <si>
    <t>Antidepressant Medication Management - Acute Phase (84 days)</t>
  </si>
  <si>
    <t>AMM_ACUTE</t>
  </si>
  <si>
    <t>Antidepressant Medication Management - Continuation Phase (180 days)</t>
  </si>
  <si>
    <t>AMM_CONT</t>
  </si>
  <si>
    <t>Adherence to mood Stabilizers for Individuals with Bipolar Disorder</t>
  </si>
  <si>
    <t>BMS</t>
  </si>
  <si>
    <t>Controlling High Blood Pressure</t>
  </si>
  <si>
    <t>CBP</t>
  </si>
  <si>
    <t>Comprehensive Diabetes Care- HbA1c Test</t>
  </si>
  <si>
    <t>CDC_HBA1C</t>
  </si>
  <si>
    <t>Chlamydia Screening</t>
  </si>
  <si>
    <t>CHL</t>
  </si>
  <si>
    <t>Colorectal Cancer Screening</t>
  </si>
  <si>
    <t>COL</t>
  </si>
  <si>
    <t>Follow Up After ED Visit for AOD - 7 days</t>
  </si>
  <si>
    <t>FUA_07</t>
  </si>
  <si>
    <t>Follow Up After ED Visit for AOD - 30 days</t>
  </si>
  <si>
    <t>FUA_30</t>
  </si>
  <si>
    <t>Follow Up After Hospitalization for Mental Illness - 7 days</t>
  </si>
  <si>
    <t>Follow Up After Hospitalization for Mental Illness - 30 days</t>
  </si>
  <si>
    <t>Follow Up After ED Visit for MI - 7 days</t>
  </si>
  <si>
    <t>FUM_07</t>
  </si>
  <si>
    <t>Follow Up After ED Visit for MI - 30 days</t>
  </si>
  <si>
    <t>FUM_30</t>
  </si>
  <si>
    <t>HIV/AIDS Comprehensive Care - Engaged in Care</t>
  </si>
  <si>
    <t>HIV_ENGD</t>
  </si>
  <si>
    <t>HIV/AIDS Comprehensive Care -  Syphilis Screening</t>
  </si>
  <si>
    <t>HIV_SYPH</t>
  </si>
  <si>
    <t>HIV/AIDS Comprehensive Care - Viral Load Monitoring</t>
  </si>
  <si>
    <t>HIV_VIRAL</t>
  </si>
  <si>
    <t>Engagement of Alcohol and Other Drug Dependence Treatment</t>
  </si>
  <si>
    <t>Initiation of Alcohol and Other Drug Dependence Treatment</t>
  </si>
  <si>
    <t>IET_INIT</t>
  </si>
  <si>
    <t>Medication Management for People with Asthma - 50% Days covered</t>
  </si>
  <si>
    <t>MMA_50</t>
  </si>
  <si>
    <t>Medication Management for People with Asthma - 75% Days covered</t>
  </si>
  <si>
    <t>MMA_75</t>
  </si>
  <si>
    <t>Persistence of Beta-Blocker Treatment after a Heart Attack</t>
  </si>
  <si>
    <t>PBH</t>
  </si>
  <si>
    <t>Primary Care Utilization</t>
  </si>
  <si>
    <t>PCP</t>
  </si>
  <si>
    <t>Adherence to Antipsychotic Medication for Individuals with Schizophrenia</t>
  </si>
  <si>
    <t>SAA</t>
  </si>
  <si>
    <t>Plan All-Cause Readmission</t>
  </si>
  <si>
    <t>PCR</t>
  </si>
  <si>
    <t>Prevention Quality Indicator- Chronic Condition Composite</t>
  </si>
  <si>
    <t xml:space="preserve">Met/Not Met </t>
  </si>
  <si>
    <t>Applied to Denominator</t>
  </si>
  <si>
    <t>Performance Measures Score:</t>
  </si>
  <si>
    <t>Calculations</t>
  </si>
  <si>
    <t>Total "Met"</t>
  </si>
  <si>
    <t>HARP Measures Score:</t>
  </si>
  <si>
    <t>Final Score for Domain 2</t>
  </si>
  <si>
    <t xml:space="preserve">Comments for HH Comprehensive Assessment Policy:
</t>
  </si>
  <si>
    <t xml:space="preserve">Comments for HH Quality Management Program:
</t>
  </si>
  <si>
    <t xml:space="preserve">Comments for HH Notice of Determination and Fair Hearing Process:
</t>
  </si>
  <si>
    <t xml:space="preserve">Comments for HH Monitoring: Reportable Incidents Policies and Procedures:
</t>
  </si>
  <si>
    <t xml:space="preserve">Comments for Continuity of Care and Re-engagement for Enrolled HH Members:
</t>
  </si>
  <si>
    <t xml:space="preserve">Comments for HH+ Population Policies:
</t>
  </si>
  <si>
    <t xml:space="preserve">Comments on Access to/Sharing PHI and the Use of Health Home Consents:
</t>
  </si>
  <si>
    <t>Scoring Level</t>
  </si>
  <si>
    <t>Score Level</t>
  </si>
  <si>
    <t>Raw Score:</t>
  </si>
  <si>
    <t>(out of 50 points)</t>
  </si>
  <si>
    <t>Final Raw Score for Domain 2</t>
  </si>
  <si>
    <t>Score (%)</t>
  </si>
  <si>
    <t>Percentage of HCBS Eligibility Assessments (All-Time)</t>
  </si>
  <si>
    <t>Performance Measures (out of 15 points)</t>
  </si>
  <si>
    <t>HARP (out of 5 points)</t>
  </si>
  <si>
    <t>Number of Applicable Performance Measures</t>
  </si>
  <si>
    <t>(Met / Number of Applicable Performance Measures) x 15</t>
  </si>
  <si>
    <t>All-Time Assessment Rate x 5</t>
  </si>
  <si>
    <t>Raw Score for Performance Measure</t>
  </si>
  <si>
    <t>Raw Score for HARP</t>
  </si>
  <si>
    <t>Raw Score =</t>
  </si>
  <si>
    <t>The sum of the Performance Measures and HARP Measures raw scores</t>
  </si>
  <si>
    <t xml:space="preserve">Comments for MAPP and Billing Review: 
</t>
  </si>
  <si>
    <t xml:space="preserve"> Raw Score</t>
  </si>
  <si>
    <t>Domain 3: Chart Reviews</t>
  </si>
  <si>
    <t>Domain 3: Total Score</t>
  </si>
  <si>
    <t>Point Value/Weight</t>
  </si>
  <si>
    <t>Total Weighted Score</t>
  </si>
  <si>
    <t>Designation Duration Received</t>
  </si>
  <si>
    <t>New Designation Expiration</t>
  </si>
  <si>
    <t>6 Months</t>
  </si>
  <si>
    <t>1 year</t>
  </si>
  <si>
    <t>2 years</t>
  </si>
  <si>
    <t>3 years</t>
  </si>
  <si>
    <t>Health Home requires the CANS-NY be utilized to assess with the completion of the comprehensive assessment and POC.</t>
  </si>
  <si>
    <t>Health Home outlines reasons in which the CANS-NY is completed sooner than the 6 month timeframe</t>
  </si>
  <si>
    <t>HHSC ONLY</t>
  </si>
  <si>
    <t>Total Met</t>
  </si>
  <si>
    <t>Total Not Met</t>
  </si>
  <si>
    <t>Total (Denominator)</t>
  </si>
  <si>
    <t>Percent Compliant</t>
  </si>
  <si>
    <t xml:space="preserve">Health Home Comprehensive Assessment Policy (Adult
and Children) #HH0002
E: 6/1/2017 (A/C)
R: 9/1/2017
U: 10/1/2017 (Appendix C – Children), 7/30/2019
</t>
  </si>
  <si>
    <t>Health Home Monitoring: Reportable Incidents Policies and Procedures #HH0005
E: July 14, 2017
U: 10/7/2019</t>
  </si>
  <si>
    <t xml:space="preserve">Health Home requires submission of the Incident Quarterly report </t>
  </si>
  <si>
    <t>HHSC Addendum</t>
  </si>
  <si>
    <t>Health Home Plan of Care - HH0008
Important Dates:
E: 8/1/2019
R: 7/30/2019</t>
  </si>
  <si>
    <t xml:space="preserve">Health Home policy requires the care manager be the single point of contact for the members' care coordination and takes full responsibility for the overall management of the plan </t>
  </si>
  <si>
    <t>Health Home policy ensures the member (or their parent/guardian/legally authorized representative) plays a central and active role in the development and execution of their POC and must agree with the goals, interventions and time frames contained in the POC</t>
  </si>
  <si>
    <t>Health Homes requires the POC be reviewed and updated as necessary, more frequently as warranted by a significant change in the member’s medical and/or behavioral health or social needs.</t>
  </si>
  <si>
    <t xml:space="preserve">Comments for HH Plan of Care Policy: 
</t>
  </si>
  <si>
    <t>Background Check Requirements for Health Homes and Care Managers - HH0010
Important Dates:
E: 4/1/2018</t>
  </si>
  <si>
    <t xml:space="preserve">HH has policies procedures in place for conducting the required background checks for Health Home Care Managers and other applicable Health Home employees that have regular and substantial contact with individuals under the age of 21 enrolled in HH </t>
  </si>
  <si>
    <t>Health Homes must ensure that the CMAs they subcontract with have complied with all of the necessary background check requirements include the Staff Exclusion List through NYS Justice Center, Criminal History Record Check through NYS DOH, and Statewide Central Register Database Check through OCFS.</t>
  </si>
  <si>
    <t>Health Home policy requires Care Managers and other applicable Health Home employees be mandated reporters of child abuse and maltreatment</t>
  </si>
  <si>
    <t>Health Home maintains records of attendance to required training for mandated reporters.</t>
  </si>
  <si>
    <t xml:space="preserve">Comment on Background Checks Requirements for Health Homes and Care Managers:
</t>
  </si>
  <si>
    <t>Policy</t>
  </si>
  <si>
    <t>QMP</t>
  </si>
  <si>
    <t>Health Home requires Care Managers to assist Medicaid eligible individuals in enrolling or renewing Medicaid as needed</t>
  </si>
  <si>
    <t>Health Home has a process for assessing members for appropriateness for Health Home services.</t>
  </si>
  <si>
    <t xml:space="preserve">Comments on Eligibility Requirements: </t>
  </si>
  <si>
    <t xml:space="preserve">Level 1: 0-34%     </t>
  </si>
  <si>
    <t xml:space="preserve">Level 2: 35-64%     </t>
  </si>
  <si>
    <t xml:space="preserve">Level 3: 65-79%     </t>
  </si>
  <si>
    <t xml:space="preserve">Level 4: 80-89%     </t>
  </si>
  <si>
    <t xml:space="preserve">Level 5: 90-100%     </t>
  </si>
  <si>
    <t>Heath Home:</t>
  </si>
  <si>
    <t>Population(s) Under Review:</t>
  </si>
  <si>
    <t>Current Designation Expiration:</t>
  </si>
  <si>
    <t>Current Designation Status:</t>
  </si>
  <si>
    <t>Designation Level Key</t>
  </si>
  <si>
    <t>Health Home requires the CANS-NY be completed every 6 months from the date of the last completion of the CANS-NY</t>
  </si>
  <si>
    <t>Health Home policy must clearly identify and define the additional reportable categories for children receiving HCBS through the Children's Waiver</t>
  </si>
  <si>
    <t>Health Home requires the comprehensive assessment has been administered annually</t>
  </si>
  <si>
    <t>Health Home policy requires a CANS-NY assessment be completed in conjunction with a comprehensive assessment for all enrollees under the age of 21.</t>
  </si>
  <si>
    <t xml:space="preserve">Health Home requires all members have active Medicaid and have a process in place to periodically check for Medicaid eligibility </t>
  </si>
  <si>
    <t>Health Home identifies and ensures compliance with reporting requirements established by the LGU within the county.</t>
  </si>
  <si>
    <t>Health Home defines and ensures compliance associated with CAIRS reporting requirements for AOT</t>
  </si>
  <si>
    <t xml:space="preserve">Health Home requires documentation of any individuals that chose to opt Out of HH enrollment. </t>
  </si>
  <si>
    <t>2017 AIT</t>
  </si>
  <si>
    <t>2018 Rates</t>
  </si>
  <si>
    <t>FUH_07</t>
  </si>
  <si>
    <t>FUH_30</t>
  </si>
  <si>
    <t>IET_ENGMT</t>
  </si>
  <si>
    <t>PQI_92</t>
  </si>
  <si>
    <t>Current Score Per Policy/QMP</t>
  </si>
  <si>
    <t>Column D Dropdown</t>
  </si>
  <si>
    <t>Column C/F Dropdown</t>
  </si>
  <si>
    <t>Column G Dropdown</t>
  </si>
  <si>
    <t>HHCS Only</t>
  </si>
  <si>
    <t>The Health Home policy requires that an individualized, person-centered POC is created concurrently with the Health Home comprehensive assessment within 60 calendar days of enrollment for all consented Health Home members</t>
  </si>
  <si>
    <t>The Health Home policy requires the POC to contain goals and objectives that support the member’s desire to address their qualifying diagnosis for Health Home</t>
  </si>
  <si>
    <t>The Health Home policy require the POC be written in plain language and in a manner that is accessible to individuals with disabilities and persons with limited English proficiency and should reflect the cultural considerations of the member</t>
  </si>
  <si>
    <t>Continuity of Care and Re-engagement for Enrolled Health Home Members – #HH0006
E: 10/1/2017   
R: 11/15/2017
R: 3/4/2019</t>
  </si>
  <si>
    <t>Health Home has clear expectations for billing procedures for members in diligent search</t>
  </si>
  <si>
    <t>Health Home ensures involvement of CMA Supervisor during diligent search</t>
  </si>
  <si>
    <r>
      <t>Health Home has clear expectations/procedures for members not located b</t>
    </r>
    <r>
      <rPr>
        <sz val="11"/>
        <rFont val="Arial"/>
        <family val="2"/>
      </rPr>
      <t>y diligent search</t>
    </r>
  </si>
  <si>
    <t>Health Home has a process in place for determining, verifying and documenting eligibility for Health Home services</t>
  </si>
  <si>
    <t>Health Home ensures all required components are addressed by Care Manager within the assessment (see note for additional details)</t>
  </si>
  <si>
    <t xml:space="preserve">Health Home's comprehensive assessment captures all requirements outlined by Appendix C of the policy.(see note for additional details on these requirements)
</t>
  </si>
  <si>
    <t>QMP Committee has required roles as outlined in HH003 (see note for additional details on this requirement)</t>
  </si>
  <si>
    <t xml:space="preserve">Responsibilities and activities of the QMP committee are clearly defined (see note for additional details on this requirement) </t>
  </si>
  <si>
    <t>Health Home clearly defines under performance and has a method for addressing under performers within the CMA network (see note for additional details)</t>
  </si>
  <si>
    <t>Health Home clearly identifies responsibilities of the HH and CMA in the Fair Hearing and Notice of Determination process. Health Home describes procedures for ensuring those responsibilities are carried out  (see note for additional details)</t>
  </si>
  <si>
    <t>Health Home requires a completed  Notice of Determination for Enrollment or Denial (DOH 5287) with each welcome letter upon member enrollment or denial of enrollment</t>
  </si>
  <si>
    <t>HHSC HCBS only: Health Home requires a completed Notice of Determination for Discontinuance of Services (DOH 5288) upon disenrollment from the Children's HCBS Waiver</t>
  </si>
  <si>
    <t>HHSC Only</t>
  </si>
  <si>
    <t>Health Home policy must detail requirements for all plans of care. (see note for additional details)</t>
  </si>
  <si>
    <t>HHSC only Health Home requires all POCs contain 10 required elements (see note for additional details on these 10 requirements)</t>
  </si>
  <si>
    <t>Health Home ensures required areas of the comprehensive assessment are reviewed in the development of the POC (see note for specific areas required to be reviewed)</t>
  </si>
  <si>
    <t>Health Home outlines additional POC requirements for children enrolled in the Children's HCBS Waiver (see note for specific additional requirements)</t>
  </si>
  <si>
    <t xml:space="preserve">Health Home Care Management Activities and Billing Protocols for Managing Newly Referred Individuals from Excluded Settings #HH0011  
E– February 21, 2020 (A/C)
 </t>
  </si>
  <si>
    <t>Health Home policy ensures care management activities do not duplicate usual discharge planning activities performed by the excluded setting</t>
  </si>
  <si>
    <t>Health Home requires CMA to participate in a warm handoff with the excluded setting and provide linkage to needed services upon discharge from the excluded setting</t>
  </si>
  <si>
    <t>Health Home ensures a MAPP segment is open only after consent to enroll is completed, signed and on file for the member</t>
  </si>
  <si>
    <t>Health Home policy limits billing only within the 30-day period prior to the member's discharge and allows for only one bulling instance prior to discharge</t>
  </si>
  <si>
    <t>Health Home must ensure new referrals with a delayed discharge have their segments pended in MAPP</t>
  </si>
  <si>
    <t xml:space="preserve">HHSC Only: </t>
  </si>
  <si>
    <t>Health Home policy allows for youth/children with Medicaid (MA) in place to have the HCBS/LOC eligibility determination completed prior to enrollment with the Health Home</t>
  </si>
  <si>
    <t>Health Home ensures youth/children with Medicaid (MA) in place to be referred to C-YES for HCBS/LOC determination if Health Home services are declined</t>
  </si>
  <si>
    <t>Health Home ensure that children/youth without MA in place at time of referral are referred to C-YES</t>
  </si>
  <si>
    <t>Health Home ensures that the CMA contact the referral source within 48 hours of receiving that referral to notify them of the assignment and complete the HCBS/LOC Eligibility Determination within 30 days of receiving the referral</t>
  </si>
  <si>
    <t>Health Home policy covers the 9 key principles as outlined by the policy and federal regulation §441.301(c)(1)(vi). (See note for additional detail on these 9 principles)</t>
  </si>
  <si>
    <t>Health Home policy requires a separate page/section of the POC be completed to not be shared with parent/guardian/legally authorized representative if requested by a member between the ages of 10 and 18.</t>
  </si>
  <si>
    <t xml:space="preserve">Health Home policy requires eligible individuals must be informed of feasible alternatives for care and given the choice of either institutional or home and community-based services. </t>
  </si>
  <si>
    <t>Health Home policy requires the initial HCBS POC must be signed by the child, if age appropriate (able to understand and contribute to their own POC) and/or the parent, guardian, or legally authorized representative. 
Note: All involved providers must be given an opportunity to contribute to the POC and, with informed consent of the child/parent/guardian/legally authorized representative, sign the POC when it is developed.</t>
  </si>
  <si>
    <t>Health Home policy requires that an HCBS/LOC Eligibility Determination once determined eligible remains eligible for up to 364 days and to be re-determined annually.*</t>
  </si>
  <si>
    <t>Health Home policy requires the HHCM/CYES must complete the Referral for Home and Community Based Services (HCBS) to HCBS Provider form. This form needs to be completed and sent to the chosen HCBS provider(s) within four (4) calendar days of the HCBS referral request.</t>
  </si>
  <si>
    <t>N/A- Adult Review Only</t>
  </si>
  <si>
    <t>N/A- Previously Met</t>
  </si>
  <si>
    <t>Health Home Plan of Care - HH0008</t>
  </si>
  <si>
    <t>Health Home Comprehensive Assessment Policy - HH0002</t>
  </si>
  <si>
    <t xml:space="preserve">Health Home Quality Management Program - HH0003 </t>
  </si>
  <si>
    <t>Health Home NOD and Fair Hearing Process - HH0004</t>
  </si>
  <si>
    <t>Health Home Monitoring: Reportable Incidents - HH0005</t>
  </si>
  <si>
    <t>Continuity of Care - HH0006</t>
  </si>
  <si>
    <t>Background Check Requirements - HH0010</t>
  </si>
  <si>
    <t>Eligibility Requirements: Identifying Potential Members for Health Home Services
Important Dates:
U: 9/2020</t>
  </si>
  <si>
    <t>Eligibility Requirements</t>
  </si>
  <si>
    <t xml:space="preserve">Managing Referred Individuals from Excluded Settings - HH0011 </t>
  </si>
  <si>
    <t>Access to/Sharing PHI and the Use of Consents - HH0009</t>
  </si>
  <si>
    <t>Conflict Free Case Management (CFCM) - H0012</t>
  </si>
  <si>
    <t>The Children’s HCBS POC Workflow Policy (Childrens only)</t>
  </si>
  <si>
    <t>Member Disenrollment from the Health Home Program- HH0007
E: 11/1/2018
R: 3/1/2019</t>
  </si>
  <si>
    <t>Member Disenrollment from the Health Home Program - HH0007</t>
  </si>
  <si>
    <t>HHSC Only:</t>
  </si>
  <si>
    <t xml:space="preserve">Health Home requires that enrolled children entering an HCBS restricted setting are placed in a "pend" MAPP segment </t>
  </si>
  <si>
    <t>Health Home policy requires children who are eligible and appropriate for HCBS must have a physical health, developmental disability, or mental health diagnosis with related significant needs that place them at risk of hospitalization, institutionalization, or need to return safely home and to their community from a higher level of care. (see note for additional details)</t>
  </si>
  <si>
    <t xml:space="preserve">Comments for Member Disenrollment from the Health Home Program:
</t>
  </si>
  <si>
    <t>Health Home policy ensures disenrolling members should be made aware that if they again have difficulties with self-directing their own care or connecting to health care providers, HH care management is available to them to re-enroll if they continue to meet eligibility and appropriateness requirements</t>
  </si>
  <si>
    <t>Health Home requires discharge planning for a member should be a collective process consisting of the member, member’s Medicaid Managed Care Plan (MMCP), member’s care team and supports</t>
  </si>
  <si>
    <t>Health Home should monitor disenrollment activities and identify high risk populations (e.g., HARP, HIV SNP, etc.) and the potential for member re-engagement following disenrollment, if necessary</t>
  </si>
  <si>
    <t>Health Home must have policies and procedures in place that outline the necessary steps to be taken by CMAs and HHCMs when disenrollment is indicated, and for ensuring safe and appropriate discharge planning</t>
  </si>
  <si>
    <t>Health Home procedures must include actions to be taken to minimize the potential for untimely member disenrollment whenever possible.</t>
  </si>
  <si>
    <t>Health Home ensures member requests to disenroll from the Health Home Program must be honored and managed by the HHCM through a discharge planning process, whenever possible</t>
  </si>
  <si>
    <t>Health Home policy outlines the role of the CM Supervisor in the disenrollment process and has process in place to monitor and review supervisor involvement</t>
  </si>
  <si>
    <t xml:space="preserve">Health Home policy ensures member status is updates in MAPP and billing ceases at time of disenrollment </t>
  </si>
  <si>
    <t>Health Home policy outlines appropriate use and completion of the Withdrawal of Consent form (DOH 5058)</t>
  </si>
  <si>
    <t>Comments on  Activities and Billing Protocols for Managing Newly Referred Individuals from Excluded Settings:</t>
  </si>
  <si>
    <t xml:space="preserve">Comments on Conflict Free Case Management: </t>
  </si>
  <si>
    <t>Comments on The Children’s Home and Community Based Services (HCBS) Plan of Care (POC) Workflow Policy</t>
  </si>
  <si>
    <t>HHSA Only: Health Home members have active consent in MAPP</t>
  </si>
  <si>
    <t>HHSC Only: Are referrals being acted upon in a timely fashion?</t>
  </si>
  <si>
    <t>Health Home policy ensures the disenrollment process includes steps to assure: member choice; member notification; provision of essential post disenrollment care and service information; protection of member Protected Health Information (PHI); following timelines and billing procedures; etc.</t>
  </si>
  <si>
    <t>Health Home policy outlines appropriate use of the Opt Out Form (DOH 5059).</t>
  </si>
  <si>
    <t>Health Home requires CMA to connect with discharge planning staff at excluded settings upon receiving a new referral from the excluded setting to discuss the members needs, discharge date and potential eligibility for HH and/or HCBS for children/youth</t>
  </si>
  <si>
    <t>Health Home policy outlines documentation requirements to support billing including confirmation of eligibility for the Health Home program as well as signed consent</t>
  </si>
  <si>
    <t>Conflict Free Case Management (CFCM) #H0012 (Children's Only)
E: February 2020
U: May 2020</t>
  </si>
  <si>
    <t>Health home has a system in place to monitor and oversee CMAs to ensure the CMA administration has a CFCM structure in place. This includes ensuring firewalls are put in place between key functions and functions are carried about by appropriate staff</t>
  </si>
  <si>
    <t xml:space="preserve">The Children’s Home and Community Based Services (HCBS) Plan of Care (POC) Workflow Policy (Children's only)
E: September 2019
R: 
U: </t>
  </si>
  <si>
    <t>Health Home policy requires the care manager to provide information, discuss the Freedom of Choice form and have member or parent, guardian, or legally authorized representative sign and date form.</t>
  </si>
  <si>
    <t>The Children’s HCBS POC Workflow Policy (Children's only)</t>
  </si>
  <si>
    <r>
      <t xml:space="preserve">Enrollment and Billing Review - TO BE COMPLETED BY DOH MAPP TEAM </t>
    </r>
    <r>
      <rPr>
        <b/>
        <i/>
        <u/>
        <sz val="11"/>
        <color theme="1"/>
        <rFont val="Arial"/>
        <family val="2"/>
      </rPr>
      <t>NOT THE HEALTH HOME</t>
    </r>
  </si>
  <si>
    <t>Health Home requires comprehensive assessment and POC review and update at the time of CANS-NY review and update at a minimum every 6 months from enrollment.</t>
  </si>
  <si>
    <r>
      <t xml:space="preserve">Enrollment and Billing Review- TO BE COMPLETED BY DOH MAPP TEAM - </t>
    </r>
    <r>
      <rPr>
        <b/>
        <i/>
        <u/>
        <sz val="11"/>
        <color theme="1"/>
        <rFont val="Arial"/>
        <family val="2"/>
      </rPr>
      <t>NOT THE HEALTH HOME</t>
    </r>
  </si>
  <si>
    <r>
      <t xml:space="preserve">1. Health Home to review each required element that was not previously met.
</t>
    </r>
    <r>
      <rPr>
        <b/>
        <sz val="11"/>
        <color theme="1"/>
        <rFont val="Arial"/>
        <family val="2"/>
      </rPr>
      <t>2. Column B:</t>
    </r>
    <r>
      <rPr>
        <sz val="11"/>
        <color theme="1"/>
        <rFont val="Arial"/>
        <family val="2"/>
      </rPr>
      <t xml:space="preserve"> Indicate the policy (utilize name, number, and section) provided for each element. Submission of identified policies/procedures and QMP documents are required along with the completed self-evaluation.
</t>
    </r>
    <r>
      <rPr>
        <b/>
        <sz val="11"/>
        <color theme="1"/>
        <rFont val="Arial"/>
        <family val="2"/>
      </rPr>
      <t xml:space="preserve">3. Column C: </t>
    </r>
    <r>
      <rPr>
        <sz val="11"/>
        <color theme="1"/>
        <rFont val="Arial"/>
        <family val="2"/>
      </rPr>
      <t xml:space="preserve">Indicate whether the element was "met" or "not met" (See definition below)
</t>
    </r>
    <r>
      <rPr>
        <b/>
        <sz val="11"/>
        <color theme="1"/>
        <rFont val="Arial"/>
        <family val="2"/>
      </rPr>
      <t>4. Column D:</t>
    </r>
    <r>
      <rPr>
        <sz val="11"/>
        <color theme="1"/>
        <rFont val="Arial"/>
        <family val="2"/>
      </rPr>
      <t xml:space="preserve"> If element is "not met" indicate reason (See explanation of reasons below)</t>
    </r>
  </si>
  <si>
    <r>
      <t xml:space="preserve">Reviewer must be able to easily locate the element within the policy or documentation specified by the Health Home. Policy or documentation specified must include all components indicated by the element. Policy is up to date and has been implemented by the dates indicated on the Scoring Tool. Policy includes clear operational detail. Documentation provided follows the appropriate policy and procedure provided by the Health Home
</t>
    </r>
    <r>
      <rPr>
        <b/>
        <sz val="11"/>
        <color theme="1"/>
        <rFont val="Arial"/>
        <family val="2"/>
      </rPr>
      <t>For Health Homes with an Enhanced Oversight Plan, HH should provide documentation supporting the completion of the plan outlined in the approved EOP. If the Health Home previously met an item, that item will be marked "NA- previously met", that item will not be included in the final scoring. If an item is specific to the HHSA review it will be marked as "N/A - Adult Review Only", this item will not be included in the final scoring. Health Homes Serving Adults and Children should complete a self-evaluation for each program.</t>
    </r>
  </si>
  <si>
    <t>1. Health Home's scores will be calculated utilizing the total areas "met" as the numerator and the total elements for each policy as the denominator
2. Each policy/guidance document will receive a score utilizing the above calculation.   These scores will be averaged to determine the final "Network Management" Score 
3. The Department of Health will utilize this form to provide scoring and feedback to the Health Home after the review process has been completed.</t>
  </si>
  <si>
    <t>Conflict Free Case Management (CFCM) - H0012 (Children's only)</t>
  </si>
  <si>
    <t>HHSA</t>
  </si>
  <si>
    <t>HHSC</t>
  </si>
  <si>
    <t xml:space="preserve">     </t>
  </si>
  <si>
    <t>Health Home requires comprehensive assessment and POC review and updated at the time of CANS-NY review and update at a minimum every 6 months from enrollment.</t>
  </si>
  <si>
    <t>2018 AIT</t>
  </si>
  <si>
    <t>2019 Rates</t>
  </si>
  <si>
    <t>Yes</t>
  </si>
  <si>
    <t>Review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</si>
</sst>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3" x14ac:knownFonts="1">
    <font>
      <sz val="11"/>
      <color theme="1"/>
      <name val="Calibri"/>
      <family val="2"/>
      <scheme val="minor"/>
    </font>
    <font>
      <sz val="11"/>
      <color theme="1"/>
      <name val="Arial"/>
      <family val="2"/>
    </font>
    <font>
      <b/>
      <sz val="11"/>
      <color theme="1"/>
      <name val="Arial"/>
      <family val="2"/>
    </font>
    <font>
      <sz val="10"/>
      <color theme="1"/>
      <name val="Arial"/>
      <family val="2"/>
    </font>
    <font>
      <u/>
      <sz val="14"/>
      <color theme="1"/>
      <name val="Times New Roman"/>
      <family val="1"/>
    </font>
    <font>
      <b/>
      <sz val="9"/>
      <color indexed="81"/>
      <name val="Tahoma"/>
      <family val="2"/>
    </font>
    <font>
      <sz val="9"/>
      <color indexed="81"/>
      <name val="Tahoma"/>
      <family val="2"/>
    </font>
    <font>
      <sz val="11"/>
      <name val="Arial"/>
      <family val="2"/>
    </font>
    <font>
      <sz val="11"/>
      <color theme="1"/>
      <name val="Calibri"/>
      <family val="2"/>
      <scheme val="minor"/>
    </font>
    <font>
      <b/>
      <i/>
      <sz val="11"/>
      <color theme="1"/>
      <name val="Arial"/>
      <family val="2"/>
    </font>
    <font>
      <b/>
      <sz val="11"/>
      <name val="Arial"/>
      <family val="2"/>
    </font>
    <font>
      <b/>
      <sz val="9"/>
      <color theme="1"/>
      <name val="Arial"/>
      <family val="2"/>
    </font>
    <font>
      <b/>
      <i/>
      <u/>
      <sz val="11"/>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s>
  <borders count="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theme="2" tint="-9.9948118533890809E-2"/>
      </right>
      <top style="medium">
        <color indexed="64"/>
      </top>
      <bottom style="thin">
        <color theme="2" tint="-9.9948118533890809E-2"/>
      </bottom>
      <diagonal/>
    </border>
    <border>
      <left style="thin">
        <color theme="2" tint="-9.9948118533890809E-2"/>
      </left>
      <right style="thin">
        <color theme="2" tint="-9.9948118533890809E-2"/>
      </right>
      <top style="medium">
        <color indexed="64"/>
      </top>
      <bottom style="thin">
        <color theme="2" tint="-9.9948118533890809E-2"/>
      </bottom>
      <diagonal/>
    </border>
    <border>
      <left style="thin">
        <color theme="2" tint="-9.9948118533890809E-2"/>
      </left>
      <right style="medium">
        <color indexed="64"/>
      </right>
      <top style="medium">
        <color indexed="64"/>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medium">
        <color indexed="64"/>
      </right>
      <top style="thin">
        <color theme="2" tint="-9.9948118533890809E-2"/>
      </top>
      <bottom style="thin">
        <color theme="2" tint="-9.9948118533890809E-2"/>
      </bottom>
      <diagonal/>
    </border>
    <border>
      <left style="medium">
        <color indexed="64"/>
      </left>
      <right style="thin">
        <color theme="2" tint="-9.9948118533890809E-2"/>
      </right>
      <top style="thin">
        <color theme="2" tint="-9.9948118533890809E-2"/>
      </top>
      <bottom style="medium">
        <color indexed="64"/>
      </bottom>
      <diagonal/>
    </border>
    <border>
      <left style="thin">
        <color theme="2" tint="-9.9948118533890809E-2"/>
      </left>
      <right style="thin">
        <color theme="2" tint="-9.9948118533890809E-2"/>
      </right>
      <top style="thin">
        <color theme="2" tint="-9.9948118533890809E-2"/>
      </top>
      <bottom style="medium">
        <color indexed="64"/>
      </bottom>
      <diagonal/>
    </border>
    <border>
      <left style="thin">
        <color theme="2" tint="-9.9948118533890809E-2"/>
      </left>
      <right style="medium">
        <color indexed="64"/>
      </right>
      <top style="thin">
        <color theme="2" tint="-9.9948118533890809E-2"/>
      </top>
      <bottom style="medium">
        <color indexed="64"/>
      </bottom>
      <diagonal/>
    </border>
    <border>
      <left/>
      <right/>
      <top style="thin">
        <color theme="2" tint="-9.9948118533890809E-2"/>
      </top>
      <bottom style="thin">
        <color theme="2" tint="-9.9948118533890809E-2"/>
      </bottom>
      <diagonal/>
    </border>
    <border>
      <left/>
      <right style="medium">
        <color indexed="64"/>
      </right>
      <top style="thin">
        <color theme="2" tint="-9.9948118533890809E-2"/>
      </top>
      <bottom style="thin">
        <color theme="2" tint="-9.9948118533890809E-2"/>
      </bottom>
      <diagonal/>
    </border>
    <border>
      <left/>
      <right style="thin">
        <color theme="2" tint="-9.9948118533890809E-2"/>
      </right>
      <top style="medium">
        <color indexed="64"/>
      </top>
      <bottom style="thin">
        <color theme="2" tint="-9.9948118533890809E-2"/>
      </bottom>
      <diagonal/>
    </border>
    <border>
      <left style="medium">
        <color indexed="64"/>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medium">
        <color indexed="64"/>
      </bottom>
      <diagonal/>
    </border>
    <border>
      <left/>
      <right/>
      <top style="medium">
        <color indexed="64"/>
      </top>
      <bottom style="thin">
        <color theme="2" tint="-9.9948118533890809E-2"/>
      </bottom>
      <diagonal/>
    </border>
    <border>
      <left/>
      <right/>
      <top style="thin">
        <color theme="2" tint="-9.9948118533890809E-2"/>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360">
    <xf numFmtId="0" fontId="0" fillId="0" borderId="0" xfId="0"/>
    <xf numFmtId="0" fontId="1" fillId="0" borderId="0" xfId="0" applyFont="1" applyBorder="1"/>
    <xf numFmtId="0" fontId="2"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xf numFmtId="0" fontId="2" fillId="0" borderId="0" xfId="0" applyFont="1" applyAlignment="1"/>
    <xf numFmtId="0" fontId="1" fillId="0" borderId="5"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wrapText="1"/>
    </xf>
    <xf numFmtId="0" fontId="1" fillId="2" borderId="0" xfId="0" applyFont="1" applyFill="1"/>
    <xf numFmtId="0" fontId="1" fillId="0" borderId="0" xfId="0" applyFont="1" applyBorder="1" applyAlignment="1"/>
    <xf numFmtId="0" fontId="2" fillId="0" borderId="0" xfId="0" applyFont="1" applyBorder="1" applyAlignment="1"/>
    <xf numFmtId="0" fontId="3" fillId="2" borderId="0" xfId="0" applyFont="1" applyFill="1"/>
    <xf numFmtId="0" fontId="4" fillId="0" borderId="0" xfId="0" applyFont="1" applyAlignment="1">
      <alignment vertical="center"/>
    </xf>
    <xf numFmtId="0" fontId="1" fillId="0" borderId="0" xfId="0" applyFont="1" applyBorder="1" applyAlignment="1">
      <alignment vertical="top" wrapText="1"/>
    </xf>
    <xf numFmtId="0" fontId="1" fillId="0" borderId="0" xfId="0" applyFont="1" applyAlignment="1">
      <alignment wrapText="1"/>
    </xf>
    <xf numFmtId="0" fontId="1" fillId="0" borderId="5" xfId="0" applyFont="1" applyBorder="1"/>
    <xf numFmtId="0" fontId="1" fillId="0" borderId="8" xfId="0" applyFont="1" applyBorder="1"/>
    <xf numFmtId="0" fontId="2" fillId="0" borderId="0" xfId="0" applyFont="1" applyBorder="1" applyAlignment="1" applyProtection="1">
      <alignment horizontal="left" vertical="top" wrapText="1"/>
      <protection locked="0"/>
    </xf>
    <xf numFmtId="0" fontId="2" fillId="0" borderId="3" xfId="0" applyFont="1" applyBorder="1" applyProtection="1"/>
    <xf numFmtId="0" fontId="2" fillId="0" borderId="5" xfId="0" applyFont="1" applyBorder="1" applyProtection="1"/>
    <xf numFmtId="0" fontId="2" fillId="0" borderId="0" xfId="0" applyFont="1" applyBorder="1" applyAlignment="1" applyProtection="1">
      <alignment horizontal="center"/>
    </xf>
    <xf numFmtId="9" fontId="1" fillId="0" borderId="0" xfId="0" applyNumberFormat="1" applyFont="1" applyBorder="1" applyProtection="1"/>
    <xf numFmtId="9" fontId="1" fillId="0" borderId="8" xfId="0" applyNumberFormat="1" applyFont="1" applyBorder="1" applyProtection="1"/>
    <xf numFmtId="0" fontId="1" fillId="0" borderId="3" xfId="0" applyFont="1" applyBorder="1" applyProtection="1"/>
    <xf numFmtId="0" fontId="2" fillId="0" borderId="21" xfId="0" applyFont="1" applyBorder="1" applyAlignment="1" applyProtection="1">
      <alignment horizontal="center"/>
    </xf>
    <xf numFmtId="0" fontId="1" fillId="2" borderId="0" xfId="0" applyFont="1" applyFill="1" applyProtection="1"/>
    <xf numFmtId="0" fontId="2" fillId="0" borderId="16" xfId="0" applyFont="1" applyBorder="1" applyAlignment="1" applyProtection="1">
      <alignment horizontal="center"/>
    </xf>
    <xf numFmtId="0" fontId="2" fillId="0" borderId="20" xfId="0" applyFont="1" applyBorder="1" applyAlignment="1" applyProtection="1">
      <alignment horizontal="center"/>
    </xf>
    <xf numFmtId="0" fontId="2" fillId="4" borderId="4" xfId="0" applyFont="1" applyFill="1" applyBorder="1" applyAlignment="1" applyProtection="1">
      <alignment horizontal="center"/>
    </xf>
    <xf numFmtId="0" fontId="3" fillId="0" borderId="9" xfId="0" applyFont="1" applyBorder="1" applyProtection="1"/>
    <xf numFmtId="0" fontId="3" fillId="2" borderId="0" xfId="0" applyFont="1" applyFill="1" applyProtection="1"/>
    <xf numFmtId="0" fontId="2" fillId="0" borderId="9" xfId="0" applyFont="1" applyBorder="1" applyAlignment="1" applyProtection="1">
      <alignment horizontal="center"/>
    </xf>
    <xf numFmtId="0" fontId="2" fillId="3" borderId="4" xfId="0" applyFont="1" applyFill="1" applyBorder="1" applyAlignment="1" applyProtection="1">
      <alignment horizontal="center"/>
    </xf>
    <xf numFmtId="0" fontId="2" fillId="5" borderId="4" xfId="0" applyFont="1" applyFill="1" applyBorder="1" applyAlignment="1" applyProtection="1">
      <alignment horizontal="center"/>
    </xf>
    <xf numFmtId="0" fontId="2" fillId="6" borderId="4" xfId="0" applyFont="1" applyFill="1" applyBorder="1" applyAlignment="1" applyProtection="1">
      <alignment horizontal="center"/>
    </xf>
    <xf numFmtId="0" fontId="2" fillId="0" borderId="19" xfId="0" applyFont="1" applyBorder="1" applyAlignment="1" applyProtection="1">
      <alignment horizontal="center"/>
    </xf>
    <xf numFmtId="0" fontId="2" fillId="7" borderId="6" xfId="0" applyFont="1" applyFill="1" applyBorder="1" applyAlignment="1" applyProtection="1">
      <alignment horizontal="center"/>
    </xf>
    <xf numFmtId="0" fontId="3" fillId="0" borderId="19" xfId="0" applyFont="1" applyBorder="1" applyProtection="1"/>
    <xf numFmtId="0" fontId="2" fillId="9" borderId="30" xfId="0" applyFont="1" applyFill="1" applyBorder="1" applyAlignment="1">
      <alignment horizontal="center" vertical="center"/>
    </xf>
    <xf numFmtId="0" fontId="2" fillId="9" borderId="31" xfId="0" applyFont="1" applyFill="1" applyBorder="1" applyAlignment="1">
      <alignment horizontal="center" vertical="center"/>
    </xf>
    <xf numFmtId="2" fontId="2" fillId="9" borderId="31" xfId="0" applyNumberFormat="1" applyFont="1" applyFill="1" applyBorder="1" applyAlignment="1">
      <alignment horizontal="center" vertical="center"/>
    </xf>
    <xf numFmtId="4" fontId="2" fillId="9" borderId="32" xfId="0" applyNumberFormat="1" applyFont="1" applyFill="1" applyBorder="1" applyAlignment="1">
      <alignment horizontal="center" vertical="center"/>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33" xfId="0" applyFont="1" applyFill="1" applyBorder="1" applyAlignment="1">
      <alignment horizontal="center" vertical="center" wrapText="1"/>
    </xf>
    <xf numFmtId="0" fontId="1" fillId="0" borderId="4" xfId="0" applyFont="1" applyBorder="1" applyAlignment="1">
      <alignment horizontal="center"/>
    </xf>
    <xf numFmtId="0" fontId="1" fillId="0" borderId="20" xfId="0" applyFont="1" applyBorder="1" applyAlignment="1">
      <alignment horizontal="center" vertical="center"/>
    </xf>
    <xf numFmtId="0" fontId="1" fillId="10" borderId="4" xfId="0" applyFont="1" applyFill="1" applyBorder="1"/>
    <xf numFmtId="0" fontId="1" fillId="0" borderId="3" xfId="0" applyFont="1" applyBorder="1"/>
    <xf numFmtId="0" fontId="1" fillId="10" borderId="3" xfId="0" applyFont="1" applyFill="1" applyBorder="1"/>
    <xf numFmtId="0" fontId="1" fillId="0" borderId="17" xfId="0" applyFont="1" applyBorder="1"/>
    <xf numFmtId="0" fontId="2" fillId="0" borderId="17" xfId="0" applyFont="1" applyBorder="1"/>
    <xf numFmtId="0" fontId="1" fillId="0" borderId="25" xfId="0" applyFont="1" applyFill="1" applyBorder="1" applyAlignment="1">
      <alignment vertical="center" wrapText="1"/>
    </xf>
    <xf numFmtId="0" fontId="1" fillId="0" borderId="15" xfId="0" applyFont="1" applyFill="1" applyBorder="1" applyAlignment="1">
      <alignment vertical="center" wrapText="1"/>
    </xf>
    <xf numFmtId="0" fontId="2" fillId="0" borderId="0" xfId="0" applyFont="1" applyBorder="1" applyAlignment="1">
      <alignment horizontal="center" wrapText="1"/>
    </xf>
    <xf numFmtId="165" fontId="1" fillId="0" borderId="16" xfId="1" applyNumberFormat="1" applyFont="1" applyBorder="1" applyAlignment="1">
      <alignment horizontal="center" vertical="center"/>
    </xf>
    <xf numFmtId="164" fontId="2" fillId="0" borderId="20" xfId="0" applyNumberFormat="1" applyFont="1" applyBorder="1" applyAlignment="1">
      <alignment horizontal="center" wrapText="1"/>
    </xf>
    <xf numFmtId="2" fontId="2" fillId="0" borderId="16" xfId="0" applyNumberFormat="1" applyFont="1" applyBorder="1" applyAlignment="1">
      <alignment horizontal="center" wrapText="1"/>
    </xf>
    <xf numFmtId="1" fontId="1" fillId="0" borderId="0" xfId="0" applyNumberFormat="1" applyFont="1" applyBorder="1" applyProtection="1"/>
    <xf numFmtId="0" fontId="0" fillId="0" borderId="0" xfId="0" applyAlignment="1">
      <alignment vertical="top" wrapText="1"/>
    </xf>
    <xf numFmtId="0" fontId="1" fillId="10" borderId="7" xfId="0" applyFont="1" applyFill="1" applyBorder="1"/>
    <xf numFmtId="0" fontId="1" fillId="10" borderId="2" xfId="0" applyFont="1" applyFill="1" applyBorder="1"/>
    <xf numFmtId="0" fontId="1" fillId="10" borderId="3" xfId="0" applyFont="1" applyFill="1" applyBorder="1" applyAlignment="1">
      <alignment horizontal="left"/>
    </xf>
    <xf numFmtId="0" fontId="0" fillId="10" borderId="3" xfId="0" applyFill="1" applyBorder="1"/>
    <xf numFmtId="0" fontId="1" fillId="0" borderId="16" xfId="0" applyFont="1" applyBorder="1" applyAlignment="1">
      <alignment horizontal="center" vertical="center"/>
    </xf>
    <xf numFmtId="165" fontId="1" fillId="0" borderId="16" xfId="0" applyNumberFormat="1" applyFont="1" applyBorder="1" applyAlignment="1">
      <alignment horizontal="center"/>
    </xf>
    <xf numFmtId="0" fontId="2" fillId="0" borderId="0" xfId="0" applyFont="1" applyFill="1" applyBorder="1" applyAlignment="1">
      <alignment wrapText="1"/>
    </xf>
    <xf numFmtId="10" fontId="0" fillId="0" borderId="0" xfId="1" applyNumberFormat="1" applyFont="1"/>
    <xf numFmtId="0" fontId="1" fillId="11" borderId="0" xfId="0" applyFont="1" applyFill="1"/>
    <xf numFmtId="0" fontId="1" fillId="11" borderId="0" xfId="0" applyFont="1" applyFill="1" applyBorder="1"/>
    <xf numFmtId="0" fontId="1" fillId="11" borderId="7" xfId="0" applyFont="1" applyFill="1" applyBorder="1"/>
    <xf numFmtId="0" fontId="1" fillId="11" borderId="8" xfId="0" applyFont="1" applyFill="1" applyBorder="1"/>
    <xf numFmtId="0" fontId="2" fillId="11" borderId="7" xfId="0" applyFont="1" applyFill="1" applyBorder="1"/>
    <xf numFmtId="0" fontId="1" fillId="11" borderId="4" xfId="0" applyFont="1" applyFill="1" applyBorder="1"/>
    <xf numFmtId="0" fontId="1" fillId="11" borderId="6" xfId="0" applyFont="1" applyFill="1" applyBorder="1"/>
    <xf numFmtId="0" fontId="1" fillId="11" borderId="64" xfId="0" applyFont="1" applyFill="1" applyBorder="1"/>
    <xf numFmtId="0" fontId="1" fillId="11" borderId="58" xfId="0" applyFont="1" applyFill="1" applyBorder="1"/>
    <xf numFmtId="0" fontId="1" fillId="11" borderId="65" xfId="0" applyFont="1" applyFill="1" applyBorder="1"/>
    <xf numFmtId="0" fontId="1" fillId="0" borderId="0" xfId="0" applyFont="1" applyAlignment="1">
      <alignment vertical="center"/>
    </xf>
    <xf numFmtId="2" fontId="1" fillId="0" borderId="0" xfId="0" applyNumberFormat="1" applyFont="1" applyAlignment="1">
      <alignment horizontal="center" vertical="center"/>
    </xf>
    <xf numFmtId="2" fontId="1" fillId="0" borderId="28"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xf>
    <xf numFmtId="2" fontId="9" fillId="0" borderId="0" xfId="0" applyNumberFormat="1" applyFont="1" applyAlignment="1">
      <alignment horizontal="center" vertical="center"/>
    </xf>
    <xf numFmtId="2" fontId="1" fillId="0" borderId="3" xfId="0" applyNumberFormat="1" applyFont="1" applyBorder="1" applyAlignment="1">
      <alignment horizontal="center" vertical="center"/>
    </xf>
    <xf numFmtId="2" fontId="1" fillId="0" borderId="4" xfId="0" applyNumberFormat="1" applyFont="1" applyBorder="1" applyAlignment="1">
      <alignment horizontal="center" vertical="center"/>
    </xf>
    <xf numFmtId="2" fontId="3" fillId="0" borderId="0" xfId="0" applyNumberFormat="1" applyFont="1" applyAlignment="1">
      <alignment vertical="top" wrapText="1"/>
    </xf>
    <xf numFmtId="0" fontId="1" fillId="0" borderId="8" xfId="0" applyFont="1" applyBorder="1" applyAlignment="1">
      <alignment vertical="center"/>
    </xf>
    <xf numFmtId="2" fontId="1" fillId="0" borderId="8" xfId="0" applyNumberFormat="1" applyFont="1" applyBorder="1" applyAlignment="1">
      <alignment horizontal="center" vertical="center"/>
    </xf>
    <xf numFmtId="2" fontId="9" fillId="0" borderId="8"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xf numFmtId="0" fontId="2" fillId="10" borderId="1" xfId="0" applyFont="1" applyFill="1" applyBorder="1"/>
    <xf numFmtId="0" fontId="2" fillId="10" borderId="7" xfId="0" applyFont="1" applyFill="1" applyBorder="1"/>
    <xf numFmtId="0" fontId="1" fillId="10" borderId="0" xfId="0" applyFont="1" applyFill="1"/>
    <xf numFmtId="0" fontId="0" fillId="10" borderId="0" xfId="0" applyFill="1"/>
    <xf numFmtId="0" fontId="2" fillId="10" borderId="3" xfId="0" applyFont="1" applyFill="1" applyBorder="1"/>
    <xf numFmtId="0" fontId="2" fillId="10" borderId="0" xfId="0" applyFont="1" applyFill="1"/>
    <xf numFmtId="9" fontId="1" fillId="0" borderId="16" xfId="1" applyFont="1" applyBorder="1" applyAlignment="1">
      <alignment horizontal="center" vertical="center"/>
    </xf>
    <xf numFmtId="0" fontId="1" fillId="10" borderId="0" xfId="0" applyFont="1" applyFill="1" applyAlignment="1">
      <alignment horizontal="right"/>
    </xf>
    <xf numFmtId="0" fontId="1" fillId="10" borderId="0" xfId="0" applyFont="1" applyFill="1" applyAlignment="1">
      <alignment horizontal="left"/>
    </xf>
    <xf numFmtId="165" fontId="1" fillId="0" borderId="0" xfId="1" applyNumberFormat="1" applyFont="1" applyAlignment="1">
      <alignment horizontal="center" vertical="center"/>
    </xf>
    <xf numFmtId="9" fontId="1" fillId="0" borderId="0" xfId="0" applyNumberFormat="1" applyFont="1"/>
    <xf numFmtId="49" fontId="1" fillId="10" borderId="5" xfId="0" applyNumberFormat="1" applyFont="1" applyFill="1" applyBorder="1"/>
    <xf numFmtId="49" fontId="1" fillId="10" borderId="8" xfId="0" applyNumberFormat="1" applyFont="1" applyFill="1" applyBorder="1"/>
    <xf numFmtId="49" fontId="1" fillId="10" borderId="6" xfId="0" applyNumberFormat="1" applyFont="1" applyFill="1" applyBorder="1"/>
    <xf numFmtId="0" fontId="2" fillId="0" borderId="16" xfId="0" applyFont="1" applyBorder="1" applyAlignment="1">
      <alignment horizontal="center" vertical="center" wrapText="1"/>
    </xf>
    <xf numFmtId="0" fontId="1" fillId="0" borderId="36" xfId="0" applyFont="1" applyBorder="1" applyAlignment="1">
      <alignment vertical="center" wrapText="1"/>
    </xf>
    <xf numFmtId="0" fontId="1" fillId="8" borderId="36" xfId="0" applyFont="1" applyFill="1" applyBorder="1" applyAlignment="1">
      <alignment horizontal="center" wrapText="1"/>
    </xf>
    <xf numFmtId="0" fontId="1" fillId="8" borderId="36" xfId="0" applyFont="1" applyFill="1"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Fill="1" applyBorder="1" applyAlignment="1">
      <alignment horizontal="center" vertical="center" wrapText="1"/>
    </xf>
    <xf numFmtId="10" fontId="1" fillId="0" borderId="29"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1" fillId="0" borderId="22" xfId="0" applyFont="1" applyFill="1" applyBorder="1" applyAlignment="1">
      <alignment vertical="center" wrapText="1"/>
    </xf>
    <xf numFmtId="0" fontId="1" fillId="0" borderId="38" xfId="0" applyFont="1" applyBorder="1" applyAlignment="1">
      <alignment vertical="center" wrapText="1"/>
    </xf>
    <xf numFmtId="0" fontId="1" fillId="0" borderId="38" xfId="0" applyFont="1" applyFill="1" applyBorder="1" applyAlignment="1">
      <alignment vertical="center" wrapText="1"/>
    </xf>
    <xf numFmtId="0" fontId="2" fillId="0" borderId="38" xfId="0" applyFont="1" applyFill="1" applyBorder="1" applyAlignment="1">
      <alignment vertical="center" wrapText="1"/>
    </xf>
    <xf numFmtId="0" fontId="1" fillId="0" borderId="66" xfId="0" applyFont="1" applyBorder="1" applyAlignment="1" applyProtection="1">
      <alignment horizontal="center" vertical="center" wrapText="1"/>
      <protection locked="0"/>
    </xf>
    <xf numFmtId="0" fontId="1" fillId="8" borderId="36" xfId="0" applyFont="1" applyFill="1" applyBorder="1" applyAlignment="1">
      <alignment horizontal="center" vertical="center" wrapText="1"/>
    </xf>
    <xf numFmtId="0" fontId="1" fillId="0" borderId="69" xfId="0" applyFont="1" applyBorder="1" applyAlignment="1" applyProtection="1">
      <alignment horizontal="center" vertical="center" wrapText="1"/>
      <protection locked="0"/>
    </xf>
    <xf numFmtId="0" fontId="1" fillId="0" borderId="67"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8" borderId="40" xfId="0" applyFont="1" applyFill="1" applyBorder="1" applyAlignment="1">
      <alignment horizontal="left" vertical="center" wrapText="1"/>
    </xf>
    <xf numFmtId="0" fontId="1" fillId="8" borderId="39" xfId="0" applyFont="1" applyFill="1" applyBorder="1" applyAlignment="1">
      <alignment horizontal="left" vertical="center" wrapText="1"/>
    </xf>
    <xf numFmtId="0" fontId="1" fillId="0" borderId="43"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2" fillId="0" borderId="17" xfId="0" applyFont="1" applyBorder="1" applyAlignment="1">
      <alignment horizontal="left" vertical="center" wrapText="1"/>
    </xf>
    <xf numFmtId="0" fontId="2" fillId="8" borderId="42" xfId="0" applyFont="1" applyFill="1" applyBorder="1" applyAlignment="1">
      <alignment horizontal="left" vertical="center" wrapText="1"/>
    </xf>
    <xf numFmtId="0" fontId="1" fillId="8" borderId="66" xfId="0" applyFont="1" applyFill="1" applyBorder="1" applyAlignment="1" applyProtection="1">
      <alignment horizontal="center" vertical="center" wrapText="1"/>
      <protection locked="0"/>
    </xf>
    <xf numFmtId="0" fontId="1" fillId="8" borderId="68" xfId="0" applyFont="1" applyFill="1" applyBorder="1" applyAlignment="1" applyProtection="1">
      <alignment horizontal="left" vertical="center" wrapText="1"/>
      <protection locked="0"/>
    </xf>
    <xf numFmtId="0" fontId="1" fillId="8" borderId="67" xfId="0" applyFont="1" applyFill="1" applyBorder="1" applyAlignment="1" applyProtection="1">
      <alignment horizontal="left" vertical="center" wrapText="1"/>
      <protection locked="0"/>
    </xf>
    <xf numFmtId="0" fontId="2" fillId="0" borderId="18" xfId="0" applyFont="1" applyBorder="1" applyAlignment="1">
      <alignment horizontal="center" vertical="center" wrapText="1"/>
    </xf>
    <xf numFmtId="0" fontId="1" fillId="0" borderId="27" xfId="0" applyFont="1" applyFill="1" applyBorder="1" applyAlignment="1">
      <alignment vertical="center" wrapText="1"/>
    </xf>
    <xf numFmtId="0" fontId="1" fillId="0" borderId="27" xfId="0" applyFont="1" applyBorder="1" applyAlignment="1">
      <alignment vertical="center" wrapText="1"/>
    </xf>
    <xf numFmtId="0" fontId="1" fillId="0" borderId="41" xfId="0" applyFont="1" applyFill="1" applyBorder="1" applyAlignment="1">
      <alignment vertical="center" wrapText="1"/>
    </xf>
    <xf numFmtId="0" fontId="1" fillId="0" borderId="37" xfId="0" applyFont="1" applyBorder="1" applyAlignment="1" applyProtection="1">
      <alignment horizontal="center" vertical="center" wrapText="1"/>
      <protection locked="0"/>
    </xf>
    <xf numFmtId="0" fontId="2" fillId="0" borderId="17" xfId="0" applyFont="1" applyBorder="1" applyAlignment="1">
      <alignment vertical="center" wrapText="1"/>
    </xf>
    <xf numFmtId="0" fontId="2" fillId="0" borderId="33" xfId="0" applyFont="1" applyBorder="1" applyAlignment="1">
      <alignment horizontal="center" vertical="center" wrapText="1"/>
    </xf>
    <xf numFmtId="0" fontId="1" fillId="0" borderId="49" xfId="0" applyFont="1" applyFill="1" applyBorder="1" applyAlignment="1" applyProtection="1">
      <alignment vertical="center" wrapText="1"/>
      <protection locked="0"/>
    </xf>
    <xf numFmtId="0" fontId="1" fillId="0" borderId="40" xfId="0" applyFont="1" applyFill="1" applyBorder="1" applyAlignment="1" applyProtection="1">
      <alignment vertical="center" wrapText="1"/>
      <protection locked="0"/>
    </xf>
    <xf numFmtId="0" fontId="2" fillId="0" borderId="16" xfId="0" applyFont="1" applyBorder="1" applyAlignment="1">
      <alignment vertical="center" wrapText="1"/>
    </xf>
    <xf numFmtId="0" fontId="2" fillId="0" borderId="27" xfId="0" applyFont="1" applyFill="1" applyBorder="1" applyAlignment="1">
      <alignment vertical="center" wrapText="1"/>
    </xf>
    <xf numFmtId="0" fontId="1" fillId="0" borderId="47" xfId="0" applyFont="1" applyFill="1" applyBorder="1" applyAlignment="1" applyProtection="1">
      <alignment vertical="center" wrapText="1"/>
      <protection locked="0"/>
    </xf>
    <xf numFmtId="0" fontId="1" fillId="0" borderId="71" xfId="0" applyFont="1" applyBorder="1" applyAlignment="1" applyProtection="1">
      <alignment horizontal="center" vertical="center" wrapText="1"/>
      <protection locked="0"/>
    </xf>
    <xf numFmtId="0" fontId="1" fillId="0" borderId="72" xfId="0" applyFont="1" applyBorder="1" applyAlignment="1" applyProtection="1">
      <alignment horizontal="left" vertical="center" wrapText="1"/>
      <protection locked="0"/>
    </xf>
    <xf numFmtId="0" fontId="1" fillId="0" borderId="73" xfId="0" applyFont="1" applyBorder="1" applyAlignment="1" applyProtection="1">
      <alignment horizontal="left" vertical="center" wrapText="1"/>
      <protection locked="0"/>
    </xf>
    <xf numFmtId="0" fontId="1" fillId="8" borderId="66" xfId="0" applyFont="1" applyFill="1" applyBorder="1" applyAlignment="1">
      <alignment horizontal="center" wrapText="1"/>
    </xf>
    <xf numFmtId="0" fontId="2" fillId="5" borderId="38" xfId="0" applyFont="1" applyFill="1" applyBorder="1" applyAlignment="1">
      <alignment vertical="center" wrapText="1"/>
    </xf>
    <xf numFmtId="0" fontId="1" fillId="0" borderId="67" xfId="0" applyFont="1" applyFill="1" applyBorder="1" applyAlignment="1" applyProtection="1">
      <alignment vertical="center" wrapText="1"/>
      <protection locked="0"/>
    </xf>
    <xf numFmtId="0" fontId="1" fillId="8" borderId="68" xfId="0" applyFont="1" applyFill="1" applyBorder="1" applyAlignment="1">
      <alignment horizontal="center" wrapText="1"/>
    </xf>
    <xf numFmtId="0" fontId="1" fillId="0" borderId="74" xfId="0" applyFont="1" applyFill="1" applyBorder="1" applyAlignment="1" applyProtection="1">
      <alignment vertical="center" wrapText="1"/>
      <protection locked="0"/>
    </xf>
    <xf numFmtId="0" fontId="1" fillId="0" borderId="74" xfId="0" applyFont="1" applyBorder="1" applyAlignment="1" applyProtection="1">
      <alignment horizontal="left" vertical="center" wrapText="1"/>
      <protection locked="0"/>
    </xf>
    <xf numFmtId="0" fontId="7" fillId="0" borderId="27" xfId="0" applyFont="1" applyFill="1" applyBorder="1" applyAlignment="1">
      <alignment vertical="center" wrapText="1"/>
    </xf>
    <xf numFmtId="0" fontId="1" fillId="0" borderId="10" xfId="0" applyFont="1" applyFill="1" applyBorder="1" applyAlignment="1" applyProtection="1">
      <alignment vertical="center" wrapText="1"/>
      <protection locked="0"/>
    </xf>
    <xf numFmtId="0" fontId="1" fillId="11" borderId="13" xfId="0" applyFont="1" applyFill="1" applyBorder="1" applyAlignment="1">
      <alignment horizontal="left"/>
    </xf>
    <xf numFmtId="0" fontId="1" fillId="11" borderId="47" xfId="0" applyFont="1" applyFill="1" applyBorder="1" applyAlignment="1">
      <alignment horizontal="left"/>
    </xf>
    <xf numFmtId="0" fontId="1" fillId="0" borderId="27" xfId="0" applyFont="1" applyFill="1" applyBorder="1" applyAlignment="1">
      <alignment wrapText="1"/>
    </xf>
    <xf numFmtId="0" fontId="2" fillId="0" borderId="16" xfId="0" applyFont="1" applyFill="1" applyBorder="1" applyAlignment="1">
      <alignment horizontal="left" vertical="top" wrapText="1"/>
    </xf>
    <xf numFmtId="0" fontId="1" fillId="0" borderId="25" xfId="0" applyFont="1" applyFill="1" applyBorder="1" applyAlignment="1">
      <alignment wrapText="1"/>
    </xf>
    <xf numFmtId="0" fontId="2" fillId="5" borderId="16" xfId="0" applyFont="1" applyFill="1" applyBorder="1" applyAlignment="1">
      <alignment vertical="center" wrapText="1"/>
    </xf>
    <xf numFmtId="0" fontId="7" fillId="0" borderId="25" xfId="0" applyFont="1" applyFill="1" applyBorder="1" applyAlignment="1">
      <alignment vertical="center" wrapText="1"/>
    </xf>
    <xf numFmtId="0" fontId="1" fillId="0" borderId="27" xfId="0" applyFont="1" applyFill="1" applyBorder="1" applyAlignment="1">
      <alignment vertical="top" wrapText="1"/>
    </xf>
    <xf numFmtId="0" fontId="2" fillId="0" borderId="27" xfId="0" applyFont="1" applyFill="1" applyBorder="1" applyAlignment="1">
      <alignment wrapText="1"/>
    </xf>
    <xf numFmtId="0" fontId="1" fillId="0" borderId="41" xfId="0" applyFont="1" applyFill="1" applyBorder="1" applyAlignment="1">
      <alignment wrapText="1"/>
    </xf>
    <xf numFmtId="0" fontId="1" fillId="8" borderId="42" xfId="0" applyFont="1" applyFill="1" applyBorder="1" applyAlignment="1">
      <alignment horizontal="center" wrapText="1"/>
    </xf>
    <xf numFmtId="0" fontId="2" fillId="8" borderId="39" xfId="0" applyFont="1" applyFill="1" applyBorder="1" applyAlignment="1">
      <alignment horizontal="left" vertical="top" wrapText="1"/>
    </xf>
    <xf numFmtId="0" fontId="1" fillId="0" borderId="66" xfId="0" applyFont="1" applyBorder="1" applyAlignment="1">
      <alignment vertical="center" wrapText="1"/>
    </xf>
    <xf numFmtId="0" fontId="1" fillId="0" borderId="25" xfId="0" applyFont="1" applyBorder="1" applyAlignment="1">
      <alignment vertical="center" wrapText="1"/>
    </xf>
    <xf numFmtId="0" fontId="1" fillId="8" borderId="67" xfId="0" applyFont="1" applyFill="1" applyBorder="1" applyAlignment="1" applyProtection="1">
      <alignment vertical="center" wrapText="1"/>
      <protection locked="0"/>
    </xf>
    <xf numFmtId="0" fontId="1" fillId="11" borderId="0" xfId="0" applyFont="1" applyFill="1" applyBorder="1" applyAlignment="1"/>
    <xf numFmtId="0" fontId="1" fillId="11" borderId="10" xfId="0" applyFont="1" applyFill="1" applyBorder="1" applyAlignment="1"/>
    <xf numFmtId="0" fontId="1" fillId="11" borderId="21" xfId="0" applyFont="1" applyFill="1" applyBorder="1" applyAlignment="1"/>
    <xf numFmtId="0" fontId="1" fillId="11" borderId="49" xfId="0" applyFont="1" applyFill="1" applyBorder="1" applyAlignment="1"/>
    <xf numFmtId="0" fontId="2" fillId="0" borderId="18" xfId="0" applyFont="1" applyBorder="1" applyAlignment="1">
      <alignment horizontal="center" vertical="center" wrapText="1"/>
    </xf>
    <xf numFmtId="0" fontId="2" fillId="0" borderId="0" xfId="0" applyFont="1" applyBorder="1" applyAlignment="1">
      <alignment horizontal="center" wrapText="1"/>
    </xf>
    <xf numFmtId="0" fontId="2" fillId="0" borderId="16" xfId="0" applyFont="1" applyFill="1" applyBorder="1" applyAlignment="1">
      <alignment vertical="center" wrapText="1"/>
    </xf>
    <xf numFmtId="0" fontId="7" fillId="0" borderId="27" xfId="0" applyFont="1" applyBorder="1" applyAlignment="1">
      <alignment vertical="center" wrapText="1"/>
    </xf>
    <xf numFmtId="0" fontId="10" fillId="0" borderId="9" xfId="0" applyFont="1" applyBorder="1" applyAlignment="1">
      <alignment vertical="center" wrapText="1"/>
    </xf>
    <xf numFmtId="164" fontId="1" fillId="0" borderId="0" xfId="0" applyNumberFormat="1" applyFont="1" applyBorder="1" applyAlignment="1">
      <alignment horizontal="right" wrapText="1"/>
    </xf>
    <xf numFmtId="43" fontId="1" fillId="0" borderId="0" xfId="2" applyFont="1" applyBorder="1" applyAlignment="1">
      <alignment horizontal="center" wrapText="1"/>
    </xf>
    <xf numFmtId="43" fontId="1" fillId="0" borderId="0" xfId="2" applyFont="1" applyAlignment="1">
      <alignment wrapText="1"/>
    </xf>
    <xf numFmtId="43" fontId="1" fillId="0" borderId="0" xfId="2" applyFont="1" applyBorder="1" applyAlignment="1">
      <alignment wrapText="1"/>
    </xf>
    <xf numFmtId="0" fontId="2" fillId="0" borderId="17" xfId="0" applyFont="1" applyBorder="1" applyAlignment="1" applyProtection="1">
      <alignment horizontal="left" vertical="top" wrapText="1"/>
      <protection locked="0"/>
    </xf>
    <xf numFmtId="43" fontId="1" fillId="0" borderId="0" xfId="2" applyFont="1" applyBorder="1" applyAlignment="1">
      <alignment horizontal="right" wrapText="1"/>
    </xf>
    <xf numFmtId="0" fontId="2" fillId="0" borderId="73"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2" xfId="0" applyFont="1" applyFill="1" applyBorder="1" applyAlignment="1">
      <alignment horizontal="center" vertical="center" wrapText="1"/>
    </xf>
    <xf numFmtId="10" fontId="1" fillId="0" borderId="0" xfId="0" applyNumberFormat="1" applyFont="1" applyBorder="1" applyAlignment="1">
      <alignment horizontal="center" vertical="center" wrapText="1"/>
    </xf>
    <xf numFmtId="0" fontId="2" fillId="0" borderId="30" xfId="0" applyFont="1" applyBorder="1" applyAlignment="1" applyProtection="1">
      <alignment vertical="top" wrapText="1"/>
      <protection locked="0"/>
    </xf>
    <xf numFmtId="0" fontId="2" fillId="0" borderId="16" xfId="0" applyFont="1" applyBorder="1" applyAlignment="1">
      <alignment horizontal="left" vertical="center" wrapText="1"/>
    </xf>
    <xf numFmtId="0" fontId="1" fillId="8" borderId="40" xfId="0" applyFont="1" applyFill="1" applyBorder="1" applyAlignment="1" applyProtection="1">
      <alignment vertical="center" wrapText="1"/>
      <protection locked="0"/>
    </xf>
    <xf numFmtId="0" fontId="7" fillId="0" borderId="27" xfId="0" applyFont="1" applyFill="1" applyBorder="1" applyAlignment="1">
      <alignment wrapText="1"/>
    </xf>
    <xf numFmtId="0" fontId="10" fillId="0" borderId="27" xfId="0" applyFont="1" applyFill="1" applyBorder="1" applyAlignment="1">
      <alignment vertical="center" wrapText="1"/>
    </xf>
    <xf numFmtId="0" fontId="2" fillId="0" borderId="30" xfId="0" applyFont="1" applyFill="1" applyBorder="1" applyAlignment="1">
      <alignment vertical="top" wrapText="1"/>
    </xf>
    <xf numFmtId="0" fontId="2" fillId="0" borderId="30" xfId="0" applyFont="1" applyBorder="1" applyAlignment="1">
      <alignment vertical="top" wrapText="1"/>
    </xf>
    <xf numFmtId="0" fontId="1" fillId="0" borderId="73" xfId="0" applyFont="1" applyFill="1" applyBorder="1" applyAlignment="1" applyProtection="1">
      <alignment vertical="center" wrapText="1"/>
      <protection locked="0"/>
    </xf>
    <xf numFmtId="0" fontId="7" fillId="0" borderId="15" xfId="0" applyFont="1" applyBorder="1" applyAlignment="1">
      <alignment vertical="center" wrapText="1"/>
    </xf>
    <xf numFmtId="0" fontId="2" fillId="0" borderId="16" xfId="0" applyFont="1" applyBorder="1" applyAlignment="1" applyProtection="1">
      <alignment horizontal="left" vertical="top" wrapText="1"/>
      <protection locked="0"/>
    </xf>
    <xf numFmtId="0" fontId="1" fillId="0" borderId="75" xfId="0" applyFont="1" applyBorder="1" applyAlignment="1">
      <alignment vertical="center" wrapText="1"/>
    </xf>
    <xf numFmtId="0" fontId="1" fillId="8" borderId="10" xfId="0" applyFont="1" applyFill="1" applyBorder="1" applyAlignment="1" applyProtection="1">
      <alignment vertical="center" wrapText="1"/>
      <protection locked="0"/>
    </xf>
    <xf numFmtId="0" fontId="1" fillId="8" borderId="71" xfId="0" applyFont="1" applyFill="1" applyBorder="1" applyAlignment="1" applyProtection="1">
      <alignment horizontal="center" vertical="center" wrapText="1"/>
      <protection locked="0"/>
    </xf>
    <xf numFmtId="0" fontId="1" fillId="8" borderId="72" xfId="0" applyFont="1" applyFill="1" applyBorder="1" applyAlignment="1" applyProtection="1">
      <alignment horizontal="left" vertical="center" wrapText="1"/>
      <protection locked="0"/>
    </xf>
    <xf numFmtId="0" fontId="1" fillId="8" borderId="73" xfId="0" applyFont="1" applyFill="1" applyBorder="1" applyAlignment="1" applyProtection="1">
      <alignment horizontal="left" vertical="center" wrapText="1"/>
      <protection locked="0"/>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1" fillId="0" borderId="3" xfId="0" applyFont="1" applyFill="1" applyBorder="1" applyAlignment="1">
      <alignment wrapText="1"/>
    </xf>
    <xf numFmtId="0" fontId="11" fillId="0" borderId="3" xfId="0" applyFont="1" applyBorder="1" applyAlignment="1">
      <alignment wrapText="1"/>
    </xf>
    <xf numFmtId="0" fontId="11" fillId="0" borderId="5" xfId="0" applyFont="1" applyBorder="1" applyAlignment="1">
      <alignment wrapText="1"/>
    </xf>
    <xf numFmtId="0" fontId="2" fillId="0" borderId="16" xfId="0" applyFont="1" applyFill="1" applyBorder="1" applyAlignment="1">
      <alignment horizontal="center" vertical="center" wrapText="1"/>
    </xf>
    <xf numFmtId="164" fontId="2" fillId="0" borderId="17"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6" xfId="0" applyFont="1" applyBorder="1" applyAlignment="1">
      <alignment wrapText="1"/>
    </xf>
    <xf numFmtId="0" fontId="2" fillId="0" borderId="76" xfId="0" applyFont="1" applyFill="1" applyBorder="1" applyAlignment="1">
      <alignment wrapText="1"/>
    </xf>
    <xf numFmtId="164" fontId="1" fillId="0" borderId="37" xfId="0" applyNumberFormat="1" applyFont="1" applyFill="1" applyBorder="1" applyAlignment="1">
      <alignment horizontal="center" vertical="center" wrapText="1"/>
    </xf>
    <xf numFmtId="164" fontId="1" fillId="0" borderId="77" xfId="0" applyNumberFormat="1" applyFont="1" applyFill="1" applyBorder="1" applyAlignment="1">
      <alignment horizontal="center" vertical="center" wrapText="1"/>
    </xf>
    <xf numFmtId="0" fontId="2" fillId="0" borderId="42" xfId="0" applyFont="1" applyBorder="1" applyAlignment="1">
      <alignment wrapText="1"/>
    </xf>
    <xf numFmtId="164" fontId="1" fillId="0" borderId="36" xfId="0" applyNumberFormat="1" applyFont="1" applyFill="1" applyBorder="1" applyAlignment="1">
      <alignment horizontal="center" vertical="center" wrapText="1"/>
    </xf>
    <xf numFmtId="164" fontId="1" fillId="0" borderId="39" xfId="0" applyNumberFormat="1" applyFont="1" applyFill="1" applyBorder="1" applyAlignment="1">
      <alignment horizontal="center" vertical="center" wrapText="1"/>
    </xf>
    <xf numFmtId="0" fontId="2" fillId="0" borderId="43" xfId="0" applyFont="1" applyBorder="1" applyAlignment="1">
      <alignment wrapText="1"/>
    </xf>
    <xf numFmtId="164" fontId="1" fillId="0" borderId="78" xfId="0" applyNumberFormat="1" applyFont="1" applyFill="1" applyBorder="1" applyAlignment="1">
      <alignment horizontal="center" vertical="center" wrapText="1"/>
    </xf>
    <xf numFmtId="164" fontId="1" fillId="0" borderId="79" xfId="0" applyNumberFormat="1" applyFont="1" applyFill="1" applyBorder="1" applyAlignment="1">
      <alignment horizontal="center" vertical="center" wrapText="1"/>
    </xf>
    <xf numFmtId="0" fontId="2" fillId="0" borderId="67" xfId="0" applyFont="1" applyFill="1" applyBorder="1" applyAlignment="1">
      <alignment wrapText="1"/>
    </xf>
    <xf numFmtId="164" fontId="1" fillId="0" borderId="66" xfId="0" applyNumberFormat="1" applyFont="1" applyFill="1" applyBorder="1" applyAlignment="1">
      <alignment horizontal="center" vertical="center" wrapText="1"/>
    </xf>
    <xf numFmtId="164" fontId="1" fillId="0" borderId="68" xfId="0" applyNumberFormat="1" applyFont="1" applyFill="1" applyBorder="1" applyAlignment="1">
      <alignment horizontal="center" vertical="center" wrapText="1"/>
    </xf>
    <xf numFmtId="0" fontId="7" fillId="0" borderId="15" xfId="0" applyFont="1" applyFill="1" applyBorder="1" applyAlignment="1">
      <alignment vertical="center" wrapText="1"/>
    </xf>
    <xf numFmtId="0" fontId="10" fillId="0" borderId="38" xfId="0" applyFont="1" applyFill="1" applyBorder="1" applyAlignment="1">
      <alignment vertical="center" wrapText="1"/>
    </xf>
    <xf numFmtId="0" fontId="1" fillId="0" borderId="11" xfId="0" applyFont="1" applyFill="1" applyBorder="1" applyAlignment="1">
      <alignment vertical="center" wrapText="1"/>
    </xf>
    <xf numFmtId="0" fontId="7" fillId="0" borderId="66" xfId="0" applyFont="1" applyFill="1" applyBorder="1" applyAlignment="1" applyProtection="1">
      <alignment horizontal="center" vertical="center" wrapText="1"/>
      <protection locked="0"/>
    </xf>
    <xf numFmtId="0" fontId="2" fillId="3" borderId="16" xfId="0" applyFont="1" applyFill="1" applyBorder="1" applyAlignment="1">
      <alignment vertical="center" wrapText="1"/>
    </xf>
    <xf numFmtId="0" fontId="7" fillId="0" borderId="38" xfId="0" applyFont="1" applyFill="1" applyBorder="1" applyAlignment="1">
      <alignment vertical="center" wrapText="1"/>
    </xf>
    <xf numFmtId="0" fontId="1" fillId="0" borderId="14" xfId="0" applyFont="1" applyFill="1" applyBorder="1" applyAlignment="1">
      <alignment vertical="center" wrapText="1"/>
    </xf>
    <xf numFmtId="0" fontId="2" fillId="12" borderId="16" xfId="0" applyFont="1" applyFill="1" applyBorder="1" applyAlignment="1">
      <alignment vertical="center" wrapText="1"/>
    </xf>
    <xf numFmtId="0" fontId="10" fillId="12" borderId="16" xfId="0" applyFont="1" applyFill="1" applyBorder="1" applyAlignment="1">
      <alignment horizontal="left" vertical="top" wrapText="1"/>
    </xf>
    <xf numFmtId="0" fontId="2" fillId="12" borderId="16" xfId="0" applyFont="1" applyFill="1" applyBorder="1" applyAlignment="1">
      <alignment horizontal="left" vertical="top" wrapText="1"/>
    </xf>
    <xf numFmtId="0" fontId="2" fillId="12" borderId="17" xfId="0" applyFont="1" applyFill="1" applyBorder="1" applyAlignment="1">
      <alignment horizontal="left" vertical="top" wrapText="1"/>
    </xf>
    <xf numFmtId="0" fontId="1" fillId="12" borderId="38" xfId="0" applyFont="1" applyFill="1" applyBorder="1" applyAlignment="1">
      <alignment vertical="center" wrapText="1"/>
    </xf>
    <xf numFmtId="0" fontId="2"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2" fillId="0" borderId="22" xfId="0" applyFont="1" applyBorder="1" applyAlignment="1" applyProtection="1">
      <alignment horizontal="center"/>
    </xf>
    <xf numFmtId="0" fontId="2" fillId="0" borderId="23" xfId="0" applyFont="1" applyBorder="1" applyAlignment="1" applyProtection="1">
      <alignment horizontal="center"/>
    </xf>
    <xf numFmtId="0" fontId="2" fillId="0" borderId="24" xfId="0" applyFont="1" applyBorder="1" applyAlignment="1" applyProtection="1">
      <alignment horizontal="center"/>
    </xf>
    <xf numFmtId="0" fontId="2" fillId="0" borderId="21" xfId="0" applyFont="1" applyBorder="1" applyAlignment="1" applyProtection="1">
      <alignment horizontal="center"/>
    </xf>
    <xf numFmtId="0" fontId="2" fillId="0" borderId="26" xfId="0" applyFont="1" applyBorder="1" applyAlignment="1" applyProtection="1">
      <alignment horizontal="center"/>
    </xf>
    <xf numFmtId="0" fontId="1" fillId="0" borderId="0" xfId="0" applyFont="1" applyBorder="1" applyAlignment="1" applyProtection="1">
      <alignment horizontal="center"/>
    </xf>
    <xf numFmtId="0" fontId="1" fillId="0" borderId="4" xfId="0" applyFont="1" applyBorder="1" applyAlignment="1" applyProtection="1">
      <alignment horizontal="center"/>
    </xf>
    <xf numFmtId="0" fontId="1" fillId="0" borderId="8"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165" fontId="1" fillId="0" borderId="0" xfId="0" applyNumberFormat="1" applyFont="1" applyBorder="1" applyAlignment="1" applyProtection="1">
      <alignment horizontal="center"/>
    </xf>
    <xf numFmtId="165" fontId="1" fillId="0" borderId="4" xfId="0" applyNumberFormat="1" applyFont="1" applyBorder="1" applyAlignment="1" applyProtection="1">
      <alignment horizontal="center"/>
    </xf>
    <xf numFmtId="165" fontId="1" fillId="0" borderId="8" xfId="0" applyNumberFormat="1" applyFont="1" applyBorder="1" applyAlignment="1" applyProtection="1">
      <alignment horizontal="center"/>
    </xf>
    <xf numFmtId="165" fontId="1" fillId="0" borderId="6" xfId="0" applyNumberFormat="1" applyFont="1" applyBorder="1" applyAlignment="1" applyProtection="1">
      <alignment horizontal="center"/>
    </xf>
    <xf numFmtId="0" fontId="1" fillId="11" borderId="0" xfId="0" applyFont="1" applyFill="1" applyBorder="1" applyAlignment="1">
      <alignment horizontal="left"/>
    </xf>
    <xf numFmtId="0" fontId="1" fillId="11" borderId="4" xfId="0" applyFont="1" applyFill="1" applyBorder="1" applyAlignment="1">
      <alignment horizontal="left"/>
    </xf>
    <xf numFmtId="0" fontId="1" fillId="11" borderId="8" xfId="0" applyFont="1" applyFill="1" applyBorder="1" applyAlignment="1">
      <alignment horizontal="left"/>
    </xf>
    <xf numFmtId="0" fontId="1" fillId="11" borderId="6" xfId="0" applyFont="1" applyFill="1" applyBorder="1" applyAlignment="1">
      <alignment horizontal="left"/>
    </xf>
    <xf numFmtId="0" fontId="1" fillId="11" borderId="1" xfId="0" applyFont="1" applyFill="1" applyBorder="1" applyAlignment="1">
      <alignment horizontal="right"/>
    </xf>
    <xf numFmtId="0" fontId="1" fillId="11" borderId="7" xfId="0" applyFont="1" applyFill="1" applyBorder="1" applyAlignment="1">
      <alignment horizontal="right"/>
    </xf>
    <xf numFmtId="0" fontId="1" fillId="11" borderId="3" xfId="0" applyFont="1" applyFill="1" applyBorder="1" applyAlignment="1">
      <alignment horizontal="right"/>
    </xf>
    <xf numFmtId="0" fontId="1" fillId="11" borderId="0" xfId="0" applyFont="1" applyFill="1" applyBorder="1" applyAlignment="1">
      <alignment horizontal="right"/>
    </xf>
    <xf numFmtId="0" fontId="1" fillId="11" borderId="5" xfId="0" applyFont="1" applyFill="1" applyBorder="1" applyAlignment="1">
      <alignment horizontal="right"/>
    </xf>
    <xf numFmtId="0" fontId="1" fillId="11" borderId="8" xfId="0" applyFont="1" applyFill="1" applyBorder="1" applyAlignment="1">
      <alignment horizontal="right"/>
    </xf>
    <xf numFmtId="0" fontId="1" fillId="11" borderId="7" xfId="0" applyFont="1" applyFill="1" applyBorder="1" applyAlignment="1">
      <alignment horizontal="left"/>
    </xf>
    <xf numFmtId="0" fontId="1" fillId="11" borderId="2" xfId="0" applyFont="1" applyFill="1" applyBorder="1" applyAlignment="1">
      <alignment horizontal="left"/>
    </xf>
    <xf numFmtId="0" fontId="1" fillId="11" borderId="0" xfId="0" applyFont="1" applyFill="1" applyBorder="1" applyAlignment="1">
      <alignment horizontal="center"/>
    </xf>
    <xf numFmtId="0" fontId="1" fillId="11" borderId="8" xfId="0" applyFont="1" applyFill="1" applyBorder="1" applyAlignment="1">
      <alignment horizontal="center"/>
    </xf>
    <xf numFmtId="0" fontId="1" fillId="11" borderId="61" xfId="0" applyFont="1" applyFill="1" applyBorder="1" applyAlignment="1">
      <alignment horizontal="right"/>
    </xf>
    <xf numFmtId="0" fontId="1" fillId="11" borderId="58" xfId="0" applyFont="1" applyFill="1" applyBorder="1" applyAlignment="1">
      <alignment horizontal="right"/>
    </xf>
    <xf numFmtId="0" fontId="1" fillId="11" borderId="62" xfId="0" applyFont="1" applyFill="1" applyBorder="1" applyAlignment="1">
      <alignment horizontal="right"/>
    </xf>
    <xf numFmtId="0" fontId="1" fillId="11" borderId="55" xfId="0" applyFont="1" applyFill="1" applyBorder="1" applyAlignment="1">
      <alignment horizontal="right"/>
    </xf>
    <xf numFmtId="0" fontId="1" fillId="11" borderId="56" xfId="0" applyFont="1" applyFill="1" applyBorder="1" applyAlignment="1">
      <alignment horizontal="right"/>
    </xf>
    <xf numFmtId="0" fontId="2" fillId="11" borderId="7" xfId="0" applyFont="1" applyFill="1" applyBorder="1" applyAlignment="1">
      <alignment horizontal="center"/>
    </xf>
    <xf numFmtId="0" fontId="2" fillId="11" borderId="2" xfId="0" applyFont="1" applyFill="1" applyBorder="1" applyAlignment="1">
      <alignment horizontal="center"/>
    </xf>
    <xf numFmtId="0" fontId="2" fillId="11" borderId="1" xfId="0" applyFont="1" applyFill="1" applyBorder="1" applyAlignment="1">
      <alignment horizontal="center"/>
    </xf>
    <xf numFmtId="0" fontId="1" fillId="11" borderId="44" xfId="0" applyFont="1" applyFill="1" applyBorder="1" applyAlignment="1">
      <alignment horizontal="center"/>
    </xf>
    <xf numFmtId="0" fontId="1" fillId="11" borderId="45" xfId="0" applyFont="1" applyFill="1" applyBorder="1" applyAlignment="1">
      <alignment horizontal="center"/>
    </xf>
    <xf numFmtId="0" fontId="1" fillId="11" borderId="40" xfId="0" applyFont="1" applyFill="1" applyBorder="1" applyAlignment="1">
      <alignment horizontal="center"/>
    </xf>
    <xf numFmtId="0" fontId="2" fillId="11" borderId="17" xfId="0" applyFont="1" applyFill="1" applyBorder="1" applyAlignment="1">
      <alignment horizontal="center"/>
    </xf>
    <xf numFmtId="0" fontId="2" fillId="11" borderId="29" xfId="0" applyFont="1" applyFill="1" applyBorder="1" applyAlignment="1">
      <alignment horizontal="center"/>
    </xf>
    <xf numFmtId="0" fontId="2" fillId="11" borderId="18" xfId="0" applyFont="1" applyFill="1" applyBorder="1" applyAlignment="1">
      <alignment horizontal="center"/>
    </xf>
    <xf numFmtId="0" fontId="1" fillId="11" borderId="46" xfId="0" applyFont="1" applyFill="1" applyBorder="1" applyAlignment="1">
      <alignment horizontal="right"/>
    </xf>
    <xf numFmtId="0" fontId="1" fillId="11" borderId="13" xfId="0" applyFont="1" applyFill="1" applyBorder="1" applyAlignment="1">
      <alignment horizontal="right"/>
    </xf>
    <xf numFmtId="0" fontId="1" fillId="11" borderId="28" xfId="0" applyFont="1" applyFill="1" applyBorder="1" applyAlignment="1">
      <alignment horizontal="right"/>
    </xf>
    <xf numFmtId="0" fontId="1" fillId="11" borderId="48" xfId="0" applyFont="1" applyFill="1" applyBorder="1" applyAlignment="1">
      <alignment horizontal="right"/>
    </xf>
    <xf numFmtId="0" fontId="1" fillId="11" borderId="21" xfId="0" applyFont="1" applyFill="1" applyBorder="1" applyAlignment="1">
      <alignment horizontal="right"/>
    </xf>
    <xf numFmtId="0" fontId="1" fillId="11" borderId="60" xfId="0" applyFont="1" applyFill="1" applyBorder="1" applyAlignment="1">
      <alignment horizontal="left"/>
    </xf>
    <xf numFmtId="0" fontId="1" fillId="11" borderId="51" xfId="0" applyFont="1" applyFill="1" applyBorder="1" applyAlignment="1">
      <alignment horizontal="left"/>
    </xf>
    <xf numFmtId="0" fontId="1" fillId="11" borderId="52" xfId="0" applyFont="1" applyFill="1" applyBorder="1" applyAlignment="1">
      <alignment horizontal="left"/>
    </xf>
    <xf numFmtId="0" fontId="1" fillId="11" borderId="58" xfId="0" applyFont="1" applyFill="1" applyBorder="1" applyAlignment="1">
      <alignment horizontal="left"/>
    </xf>
    <xf numFmtId="0" fontId="1" fillId="11" borderId="59" xfId="0" applyFont="1" applyFill="1" applyBorder="1" applyAlignment="1">
      <alignment horizontal="left"/>
    </xf>
    <xf numFmtId="49" fontId="1" fillId="11" borderId="58" xfId="0" applyNumberFormat="1" applyFont="1" applyFill="1" applyBorder="1" applyAlignment="1">
      <alignment horizontal="left"/>
    </xf>
    <xf numFmtId="49" fontId="1" fillId="11" borderId="59" xfId="0" applyNumberFormat="1" applyFont="1" applyFill="1" applyBorder="1" applyAlignment="1">
      <alignment horizontal="left"/>
    </xf>
    <xf numFmtId="0" fontId="1" fillId="11" borderId="62" xfId="0" applyFont="1" applyFill="1" applyBorder="1" applyAlignment="1">
      <alignment horizontal="left"/>
    </xf>
    <xf numFmtId="0" fontId="1" fillId="11" borderId="53" xfId="0" applyFont="1" applyFill="1" applyBorder="1" applyAlignment="1">
      <alignment horizontal="left"/>
    </xf>
    <xf numFmtId="0" fontId="1" fillId="11" borderId="54" xfId="0" applyFont="1" applyFill="1" applyBorder="1" applyAlignment="1">
      <alignment horizontal="left"/>
    </xf>
    <xf numFmtId="49" fontId="1" fillId="11" borderId="63" xfId="0" applyNumberFormat="1" applyFont="1" applyFill="1" applyBorder="1" applyAlignment="1">
      <alignment horizontal="left"/>
    </xf>
    <xf numFmtId="49" fontId="1" fillId="11" borderId="56" xfId="0" applyNumberFormat="1" applyFont="1" applyFill="1" applyBorder="1" applyAlignment="1">
      <alignment horizontal="left"/>
    </xf>
    <xf numFmtId="49" fontId="1" fillId="11" borderId="57" xfId="0" applyNumberFormat="1" applyFont="1" applyFill="1" applyBorder="1" applyAlignment="1">
      <alignment horizontal="left"/>
    </xf>
    <xf numFmtId="0" fontId="1" fillId="11" borderId="50" xfId="0" applyFont="1" applyFill="1" applyBorder="1" applyAlignment="1">
      <alignment horizontal="right"/>
    </xf>
    <xf numFmtId="0" fontId="1" fillId="11" borderId="51" xfId="0" applyFont="1" applyFill="1" applyBorder="1" applyAlignment="1">
      <alignment horizontal="right"/>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2" fillId="2" borderId="1"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 fillId="0" borderId="0"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wrapText="1"/>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0" fontId="1" fillId="0" borderId="4" xfId="0" applyFont="1" applyBorder="1" applyAlignment="1">
      <alignment horizontal="left" wrapText="1"/>
    </xf>
    <xf numFmtId="0" fontId="1" fillId="0" borderId="8" xfId="0" applyFont="1" applyFill="1" applyBorder="1" applyAlignment="1">
      <alignment horizontal="left" wrapText="1"/>
    </xf>
    <xf numFmtId="0" fontId="1" fillId="0" borderId="6" xfId="0" applyFont="1" applyFill="1" applyBorder="1" applyAlignment="1">
      <alignment horizontal="left" wrapText="1"/>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1" fillId="0" borderId="17"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7"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center"/>
    </xf>
    <xf numFmtId="0" fontId="2" fillId="0" borderId="2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442723</xdr:colOff>
      <xdr:row>5</xdr:row>
      <xdr:rowOff>155411</xdr:rowOff>
    </xdr:from>
    <xdr:ext cx="9345623" cy="937629"/>
    <xdr:sp macro="" textlink="">
      <xdr:nvSpPr>
        <xdr:cNvPr id="2" name="Rectangle 1">
          <a:extLst>
            <a:ext uri="{FF2B5EF4-FFF2-40B4-BE49-F238E27FC236}">
              <a16:creationId xmlns:a16="http://schemas.microsoft.com/office/drawing/2014/main" id="{D167BC55-CC90-6A60-C36E-EFEC0DCD4B25}"/>
            </a:ext>
          </a:extLst>
        </xdr:cNvPr>
        <xdr:cNvSpPr/>
      </xdr:nvSpPr>
      <xdr:spPr>
        <a:xfrm rot="1120694">
          <a:off x="442723" y="1057111"/>
          <a:ext cx="9345623" cy="937629"/>
        </a:xfrm>
        <a:prstGeom prst="rect">
          <a:avLst/>
        </a:prstGeom>
        <a:noFill/>
      </xdr:spPr>
      <xdr:txBody>
        <a:bodyPr wrap="square" lIns="91440" tIns="45720" rIns="91440" bIns="45720">
          <a:spAutoFit/>
        </a:bodyPr>
        <a:lstStyle/>
        <a:p>
          <a:pPr algn="ctr"/>
          <a:r>
            <a:rPr lang="en-US" sz="5400" b="1" cap="none" spc="0">
              <a:ln w="22225">
                <a:solidFill>
                  <a:srgbClr val="FF0000"/>
                </a:solidFill>
                <a:prstDash val="solid"/>
              </a:ln>
              <a:solidFill>
                <a:srgbClr val="FF0000"/>
              </a:solidFill>
              <a:effectLst/>
            </a:rPr>
            <a:t>ARCHIVED</a:t>
          </a:r>
          <a:r>
            <a:rPr lang="en-US" sz="5400" b="1" cap="none" spc="0">
              <a:ln w="22225">
                <a:solidFill>
                  <a:srgbClr val="FF0000"/>
                </a:solidFill>
                <a:prstDash val="solid"/>
              </a:ln>
              <a:solidFill>
                <a:schemeClr val="accent2">
                  <a:lumMod val="40000"/>
                  <a:lumOff val="60000"/>
                </a:schemeClr>
              </a:solidFill>
              <a:effectLst/>
            </a:rPr>
            <a:t> </a:t>
          </a:r>
          <a:r>
            <a:rPr lang="en-US" sz="5400" b="1" cap="none" spc="0">
              <a:ln w="22225">
                <a:solidFill>
                  <a:srgbClr val="FF0000"/>
                </a:solidFill>
                <a:prstDash val="solid"/>
              </a:ln>
              <a:solidFill>
                <a:srgbClr val="FF0000"/>
              </a:solidFill>
              <a:effectLst/>
            </a:rPr>
            <a:t>- AUGUST</a:t>
          </a:r>
          <a:r>
            <a:rPr lang="en-US" sz="5400" b="1" cap="none" spc="0">
              <a:ln w="22225">
                <a:solidFill>
                  <a:srgbClr val="FF0000"/>
                </a:solidFill>
                <a:prstDash val="solid"/>
              </a:ln>
              <a:solidFill>
                <a:schemeClr val="accent2">
                  <a:lumMod val="40000"/>
                  <a:lumOff val="60000"/>
                </a:schemeClr>
              </a:solidFill>
              <a:effectLst/>
            </a:rPr>
            <a:t> </a:t>
          </a:r>
          <a:r>
            <a:rPr lang="en-US" sz="5400" b="1" cap="none" spc="0">
              <a:ln w="22225">
                <a:solidFill>
                  <a:srgbClr val="FF0000"/>
                </a:solidFill>
                <a:prstDash val="solid"/>
              </a:ln>
              <a:solidFill>
                <a:srgbClr val="FF0000"/>
              </a:solidFill>
              <a:effectLst/>
            </a:rPr>
            <a:t>2023</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416539</xdr:colOff>
      <xdr:row>3</xdr:row>
      <xdr:rowOff>657278</xdr:rowOff>
    </xdr:from>
    <xdr:ext cx="9003089" cy="5687258"/>
    <xdr:sp macro="" textlink="">
      <xdr:nvSpPr>
        <xdr:cNvPr id="2" name="Rectangle 1">
          <a:extLst>
            <a:ext uri="{FF2B5EF4-FFF2-40B4-BE49-F238E27FC236}">
              <a16:creationId xmlns:a16="http://schemas.microsoft.com/office/drawing/2014/main" id="{A452B296-F2CA-DCDE-B402-347CFA6CD89E}"/>
            </a:ext>
          </a:extLst>
        </xdr:cNvPr>
        <xdr:cNvSpPr/>
      </xdr:nvSpPr>
      <xdr:spPr>
        <a:xfrm rot="11619372" flipV="1">
          <a:off x="416539" y="2155878"/>
          <a:ext cx="9003089" cy="5687258"/>
        </a:xfrm>
        <a:prstGeom prst="rect">
          <a:avLst/>
        </a:prstGeom>
        <a:noFill/>
      </xdr:spPr>
      <xdr:txBody>
        <a:bodyPr wrap="square" lIns="91440" tIns="45720" rIns="91440" bIns="45720">
          <a:noAutofit/>
        </a:bodyPr>
        <a:lstStyle/>
        <a:p>
          <a:pPr algn="ctr"/>
          <a:r>
            <a:rPr lang="en-US" sz="6600" b="1" cap="none" spc="0">
              <a:ln w="22225">
                <a:solidFill>
                  <a:srgbClr val="FF0000"/>
                </a:solidFill>
                <a:prstDash val="solid"/>
              </a:ln>
              <a:solidFill>
                <a:srgbClr val="FF0000"/>
              </a:solidFill>
              <a:effectLst/>
            </a:rPr>
            <a:t>ARCHIVED</a:t>
          </a:r>
          <a:r>
            <a:rPr lang="en-US" sz="6600" b="1" cap="none" spc="0" baseline="0">
              <a:ln w="22225">
                <a:solidFill>
                  <a:srgbClr val="FF0000"/>
                </a:solidFill>
                <a:prstDash val="solid"/>
              </a:ln>
              <a:solidFill>
                <a:srgbClr val="FF0000"/>
              </a:solidFill>
              <a:effectLst/>
            </a:rPr>
            <a:t> - AUGUST 2023</a:t>
          </a:r>
          <a:endParaRPr lang="en-US" sz="6600" b="1" cap="none" spc="0">
            <a:ln w="22225">
              <a:solidFill>
                <a:srgbClr val="FF0000"/>
              </a:solidFill>
              <a:prstDash val="solid"/>
            </a:ln>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190073</xdr:colOff>
      <xdr:row>2</xdr:row>
      <xdr:rowOff>586013</xdr:rowOff>
    </xdr:from>
    <xdr:ext cx="16274043" cy="1871317"/>
    <xdr:sp macro="" textlink="">
      <xdr:nvSpPr>
        <xdr:cNvPr id="2" name="Rectangle 1">
          <a:extLst>
            <a:ext uri="{FF2B5EF4-FFF2-40B4-BE49-F238E27FC236}">
              <a16:creationId xmlns:a16="http://schemas.microsoft.com/office/drawing/2014/main" id="{9C62FB8E-5187-56D4-01A2-AE4D5C552B87}"/>
            </a:ext>
          </a:extLst>
        </xdr:cNvPr>
        <xdr:cNvSpPr/>
      </xdr:nvSpPr>
      <xdr:spPr>
        <a:xfrm rot="742165">
          <a:off x="190073" y="2784701"/>
          <a:ext cx="16274043" cy="1871317"/>
        </a:xfrm>
        <a:prstGeom prst="rect">
          <a:avLst/>
        </a:prstGeom>
        <a:noFill/>
      </xdr:spPr>
      <xdr:txBody>
        <a:bodyPr wrap="square" lIns="91440" tIns="45720" rIns="91440" bIns="45720">
          <a:noAutofit/>
        </a:bodyPr>
        <a:lstStyle/>
        <a:p>
          <a:pPr algn="ctr"/>
          <a:r>
            <a:rPr lang="en-US" sz="7500" b="1" cap="none" spc="0">
              <a:ln w="22225">
                <a:solidFill>
                  <a:srgbClr val="FF0000"/>
                </a:solidFill>
                <a:prstDash val="solid"/>
              </a:ln>
              <a:solidFill>
                <a:srgbClr val="FF0000"/>
              </a:solidFill>
              <a:effectLst/>
            </a:rPr>
            <a:t>ARCHIVED -</a:t>
          </a:r>
          <a:r>
            <a:rPr lang="en-US" sz="10000" b="1" cap="none" spc="0">
              <a:ln w="22225">
                <a:solidFill>
                  <a:srgbClr val="FF0000"/>
                </a:solidFill>
                <a:prstDash val="solid"/>
              </a:ln>
              <a:solidFill>
                <a:srgbClr val="FF0000"/>
              </a:solidFill>
              <a:effectLst/>
            </a:rPr>
            <a:t> </a:t>
          </a:r>
          <a:r>
            <a:rPr lang="en-US" sz="7500" b="1" cap="none" spc="0">
              <a:ln w="22225">
                <a:solidFill>
                  <a:srgbClr val="FF0000"/>
                </a:solidFill>
                <a:prstDash val="solid"/>
              </a:ln>
              <a:solidFill>
                <a:srgbClr val="FF0000"/>
              </a:solidFill>
              <a:effectLst/>
            </a:rPr>
            <a:t>AUGUST 2023</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1063326</xdr:colOff>
      <xdr:row>8</xdr:row>
      <xdr:rowOff>39518</xdr:rowOff>
    </xdr:from>
    <xdr:ext cx="10604378" cy="1734692"/>
    <xdr:sp macro="" textlink="">
      <xdr:nvSpPr>
        <xdr:cNvPr id="2" name="Rectangle 1">
          <a:extLst>
            <a:ext uri="{FF2B5EF4-FFF2-40B4-BE49-F238E27FC236}">
              <a16:creationId xmlns:a16="http://schemas.microsoft.com/office/drawing/2014/main" id="{B8AC0D79-6A81-2FB1-984E-9D8407CE1974}"/>
            </a:ext>
          </a:extLst>
        </xdr:cNvPr>
        <xdr:cNvSpPr/>
      </xdr:nvSpPr>
      <xdr:spPr>
        <a:xfrm rot="658656">
          <a:off x="1063326" y="1711685"/>
          <a:ext cx="10604378" cy="1734692"/>
        </a:xfrm>
        <a:prstGeom prst="rect">
          <a:avLst/>
        </a:prstGeom>
        <a:noFill/>
      </xdr:spPr>
      <xdr:txBody>
        <a:bodyPr wrap="none" lIns="91440" tIns="45720" rIns="91440" bIns="45720">
          <a:noAutofit/>
        </a:bodyPr>
        <a:lstStyle/>
        <a:p>
          <a:pPr algn="ctr"/>
          <a:r>
            <a:rPr lang="en-US" sz="7500" b="1" cap="none" spc="0">
              <a:ln w="22225">
                <a:solidFill>
                  <a:srgbClr val="FF0000"/>
                </a:solidFill>
                <a:prstDash val="solid"/>
              </a:ln>
              <a:solidFill>
                <a:srgbClr val="FF0000"/>
              </a:solidFill>
              <a:effectLst/>
            </a:rPr>
            <a:t>ARCHIVED - AUGUST 2023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zoomScaleNormal="100" workbookViewId="0">
      <selection activeCell="B43" sqref="B43"/>
    </sheetView>
  </sheetViews>
  <sheetFormatPr defaultColWidth="9.1796875" defaultRowHeight="14" x14ac:dyDescent="0.3"/>
  <cols>
    <col min="1" max="1" width="12.54296875" style="7" customWidth="1"/>
    <col min="2" max="2" width="35.81640625" style="7" bestFit="1" customWidth="1"/>
    <col min="3" max="3" width="23.26953125" style="7" bestFit="1" customWidth="1"/>
    <col min="4" max="4" width="23.453125" style="7" customWidth="1"/>
    <col min="5" max="5" width="19.453125" style="7" bestFit="1" customWidth="1"/>
    <col min="6" max="6" width="15.54296875" style="7" bestFit="1" customWidth="1"/>
    <col min="7" max="16384" width="9.1796875" style="7"/>
  </cols>
  <sheetData>
    <row r="1" spans="1:21" ht="15" customHeight="1" thickBot="1" x14ac:dyDescent="0.35">
      <c r="A1" s="12"/>
      <c r="B1" s="12"/>
      <c r="C1" s="12"/>
      <c r="D1" s="12"/>
      <c r="E1" s="12"/>
      <c r="F1" s="12"/>
      <c r="G1" s="12"/>
      <c r="H1" s="12"/>
      <c r="I1" s="12"/>
      <c r="J1" s="12"/>
      <c r="K1" s="12"/>
      <c r="L1" s="12"/>
      <c r="M1" s="12"/>
      <c r="N1" s="12"/>
      <c r="O1" s="12"/>
      <c r="P1" s="12"/>
      <c r="Q1" s="12"/>
      <c r="R1" s="12"/>
      <c r="S1" s="12"/>
      <c r="T1" s="12"/>
      <c r="U1" s="12"/>
    </row>
    <row r="2" spans="1:21" x14ac:dyDescent="0.3">
      <c r="A2" s="12"/>
      <c r="B2" s="250" t="s">
        <v>59</v>
      </c>
      <c r="C2" s="251"/>
      <c r="D2" s="251"/>
      <c r="E2" s="252"/>
      <c r="F2" s="12"/>
      <c r="G2" s="12"/>
      <c r="H2" s="12"/>
      <c r="I2" s="12"/>
      <c r="J2" s="12"/>
      <c r="K2" s="12"/>
      <c r="L2" s="12"/>
      <c r="M2" s="12"/>
      <c r="N2" s="12"/>
      <c r="O2" s="12"/>
      <c r="P2" s="12"/>
      <c r="Q2" s="12"/>
      <c r="R2" s="12"/>
      <c r="S2" s="12"/>
      <c r="T2" s="12"/>
      <c r="U2" s="12"/>
    </row>
    <row r="3" spans="1:21" x14ac:dyDescent="0.3">
      <c r="A3" s="12"/>
      <c r="B3" s="22" t="s">
        <v>54</v>
      </c>
      <c r="C3" s="259"/>
      <c r="D3" s="259"/>
      <c r="E3" s="260"/>
      <c r="F3" s="12"/>
      <c r="G3" s="12"/>
      <c r="H3" s="12"/>
      <c r="I3" s="12"/>
      <c r="J3" s="12"/>
      <c r="K3" s="12"/>
      <c r="L3" s="12"/>
      <c r="M3" s="12"/>
      <c r="N3" s="12"/>
      <c r="O3" s="12"/>
      <c r="P3" s="12"/>
      <c r="Q3" s="12"/>
      <c r="R3" s="12"/>
      <c r="S3" s="12"/>
      <c r="T3" s="12"/>
      <c r="U3" s="12"/>
    </row>
    <row r="4" spans="1:21" ht="14.5" thickBot="1" x14ac:dyDescent="0.35">
      <c r="A4" s="12"/>
      <c r="B4" s="23" t="s">
        <v>55</v>
      </c>
      <c r="C4" s="261"/>
      <c r="D4" s="261"/>
      <c r="E4" s="262"/>
      <c r="F4" s="12"/>
      <c r="G4" s="12"/>
      <c r="H4" s="12"/>
      <c r="I4" s="12"/>
      <c r="J4" s="12"/>
      <c r="K4" s="12"/>
      <c r="L4" s="12"/>
      <c r="M4" s="12"/>
      <c r="N4" s="12"/>
      <c r="O4" s="12"/>
      <c r="P4" s="12"/>
      <c r="Q4" s="12"/>
      <c r="R4" s="12"/>
      <c r="S4" s="12"/>
      <c r="T4" s="12"/>
      <c r="U4" s="12"/>
    </row>
    <row r="5" spans="1:21" x14ac:dyDescent="0.3">
      <c r="A5" s="12"/>
      <c r="B5" s="250" t="s">
        <v>49</v>
      </c>
      <c r="C5" s="251"/>
      <c r="D5" s="251"/>
      <c r="E5" s="252"/>
      <c r="F5" s="12"/>
      <c r="G5" s="12"/>
      <c r="H5" s="12"/>
      <c r="I5" s="12"/>
      <c r="J5" s="12"/>
      <c r="K5" s="12"/>
      <c r="L5" s="12"/>
      <c r="M5" s="12"/>
      <c r="N5" s="12"/>
      <c r="O5" s="12"/>
      <c r="P5" s="12"/>
      <c r="Q5" s="12"/>
      <c r="R5" s="12"/>
      <c r="S5" s="12"/>
      <c r="T5" s="12"/>
      <c r="U5" s="12"/>
    </row>
    <row r="6" spans="1:21" x14ac:dyDescent="0.3">
      <c r="A6" s="12"/>
      <c r="B6" s="22" t="s">
        <v>56</v>
      </c>
      <c r="C6" s="24" t="s">
        <v>61</v>
      </c>
      <c r="D6" s="263" t="s">
        <v>218</v>
      </c>
      <c r="E6" s="264"/>
      <c r="F6" s="12"/>
      <c r="G6" s="12"/>
      <c r="H6" s="12"/>
      <c r="I6" s="12"/>
      <c r="J6" s="12"/>
      <c r="K6" s="12"/>
      <c r="L6" s="12"/>
      <c r="M6" s="12"/>
      <c r="N6" s="12"/>
      <c r="O6" s="12"/>
      <c r="P6" s="12"/>
      <c r="Q6" s="12"/>
      <c r="R6" s="12"/>
      <c r="S6" s="12"/>
      <c r="T6" s="12"/>
      <c r="U6" s="12"/>
    </row>
    <row r="7" spans="1:21" x14ac:dyDescent="0.3">
      <c r="A7" s="12"/>
      <c r="B7" s="22" t="s">
        <v>37</v>
      </c>
      <c r="C7" s="25">
        <v>0.5</v>
      </c>
      <c r="D7" s="265" t="e">
        <f>'HHSC D1 Network Management'!C218</f>
        <v>#DIV/0!</v>
      </c>
      <c r="E7" s="266"/>
      <c r="F7" s="12"/>
      <c r="G7" s="12"/>
      <c r="H7" s="12"/>
      <c r="I7" s="12"/>
      <c r="J7" s="12"/>
      <c r="K7" s="12"/>
      <c r="L7" s="12"/>
      <c r="M7" s="12"/>
      <c r="N7" s="12"/>
      <c r="O7" s="12"/>
      <c r="P7" s="12"/>
      <c r="Q7" s="12"/>
      <c r="R7" s="12"/>
      <c r="S7" s="12"/>
      <c r="T7" s="12"/>
      <c r="U7" s="12"/>
    </row>
    <row r="8" spans="1:21" x14ac:dyDescent="0.3">
      <c r="A8" s="12"/>
      <c r="B8" s="22" t="s">
        <v>38</v>
      </c>
      <c r="C8" s="25">
        <v>0.2</v>
      </c>
      <c r="D8" s="265" t="e">
        <f>#REF!</f>
        <v>#REF!</v>
      </c>
      <c r="E8" s="266"/>
      <c r="F8" s="12"/>
      <c r="G8" s="12"/>
      <c r="H8" s="12"/>
      <c r="I8" s="12"/>
      <c r="J8" s="12"/>
      <c r="K8" s="12"/>
      <c r="L8" s="12"/>
      <c r="M8" s="12"/>
      <c r="N8" s="12"/>
      <c r="O8" s="12"/>
      <c r="P8" s="12"/>
      <c r="Q8" s="12"/>
      <c r="R8" s="12"/>
      <c r="S8" s="12"/>
      <c r="T8" s="12"/>
      <c r="U8" s="12"/>
    </row>
    <row r="9" spans="1:21" ht="14.5" thickBot="1" x14ac:dyDescent="0.35">
      <c r="A9" s="12"/>
      <c r="B9" s="23" t="s">
        <v>39</v>
      </c>
      <c r="C9" s="26">
        <v>0.3</v>
      </c>
      <c r="D9" s="267" t="e">
        <f>#REF!</f>
        <v>#REF!</v>
      </c>
      <c r="E9" s="268"/>
      <c r="F9" s="12"/>
      <c r="G9" s="12"/>
      <c r="H9" s="12"/>
      <c r="I9" s="12"/>
      <c r="J9" s="12"/>
      <c r="K9" s="12"/>
      <c r="L9" s="12"/>
      <c r="M9" s="12"/>
      <c r="N9" s="12"/>
      <c r="O9" s="12"/>
      <c r="P9" s="12"/>
      <c r="Q9" s="12"/>
      <c r="R9" s="12"/>
      <c r="S9" s="12"/>
      <c r="T9" s="12"/>
      <c r="U9" s="12"/>
    </row>
    <row r="10" spans="1:21" x14ac:dyDescent="0.3">
      <c r="A10" s="12"/>
      <c r="B10" s="250" t="s">
        <v>57</v>
      </c>
      <c r="C10" s="251"/>
      <c r="D10" s="251"/>
      <c r="E10" s="252"/>
      <c r="F10" s="12"/>
      <c r="G10" s="12"/>
      <c r="H10" s="12"/>
      <c r="I10" s="12"/>
      <c r="J10" s="12"/>
      <c r="K10" s="12"/>
      <c r="L10" s="12"/>
      <c r="M10" s="12"/>
      <c r="N10" s="12"/>
      <c r="O10" s="12"/>
      <c r="P10" s="12"/>
      <c r="Q10" s="12"/>
      <c r="R10" s="12"/>
      <c r="S10" s="12"/>
      <c r="T10" s="12"/>
      <c r="U10" s="12"/>
    </row>
    <row r="11" spans="1:21" x14ac:dyDescent="0.3">
      <c r="A11" s="12"/>
      <c r="B11" s="27"/>
      <c r="C11" s="28" t="s">
        <v>206</v>
      </c>
      <c r="D11" s="253" t="s">
        <v>202</v>
      </c>
      <c r="E11" s="254"/>
      <c r="F11" s="12"/>
      <c r="G11" s="12"/>
      <c r="H11" s="12"/>
      <c r="I11" s="12"/>
      <c r="J11" s="12"/>
      <c r="K11" s="12"/>
      <c r="L11" s="12"/>
      <c r="M11" s="12"/>
      <c r="N11" s="12"/>
      <c r="O11" s="12"/>
      <c r="P11" s="12"/>
      <c r="Q11" s="12"/>
      <c r="R11" s="12"/>
      <c r="S11" s="12"/>
      <c r="T11" s="12"/>
      <c r="U11" s="12"/>
    </row>
    <row r="12" spans="1:21" x14ac:dyDescent="0.3">
      <c r="A12" s="12"/>
      <c r="B12" s="22" t="s">
        <v>58</v>
      </c>
      <c r="C12" s="62" t="e">
        <f>D7+D8+D9</f>
        <v>#DIV/0!</v>
      </c>
      <c r="D12" s="255" t="e">
        <f>IF(C12&lt;34.5,C17,IF(C12&lt;64.5,C18,IF(C12&lt;79.5,C19,IF(C12&lt;89.5,C20,IF(C12&lt;100,C21)))))</f>
        <v>#DIV/0!</v>
      </c>
      <c r="E12" s="256"/>
      <c r="F12" s="12"/>
      <c r="G12" s="12"/>
      <c r="H12" s="12"/>
      <c r="I12" s="12"/>
      <c r="J12" s="12"/>
      <c r="K12" s="12"/>
      <c r="L12" s="12"/>
      <c r="M12" s="12"/>
      <c r="N12" s="12"/>
      <c r="O12" s="12"/>
      <c r="P12" s="12"/>
      <c r="Q12" s="12"/>
      <c r="R12" s="12"/>
      <c r="S12" s="12"/>
      <c r="T12" s="12"/>
      <c r="U12" s="12"/>
    </row>
    <row r="13" spans="1:21" x14ac:dyDescent="0.3">
      <c r="A13" s="12"/>
      <c r="B13" s="22" t="s">
        <v>40</v>
      </c>
      <c r="C13" s="255" t="e">
        <f>IF(D12=1,D17,IF(D12=2,D18,IF(D12=3,D19,IF(D12=4,D20,IF(D12=5,D21)))))</f>
        <v>#DIV/0!</v>
      </c>
      <c r="D13" s="255"/>
      <c r="E13" s="256"/>
      <c r="F13" s="12"/>
      <c r="G13" s="12"/>
      <c r="H13" s="12"/>
      <c r="I13" s="12"/>
      <c r="J13" s="12"/>
      <c r="K13" s="12"/>
      <c r="L13" s="12"/>
      <c r="M13" s="12"/>
      <c r="N13" s="12"/>
      <c r="O13" s="12"/>
      <c r="P13" s="12"/>
      <c r="Q13" s="12"/>
      <c r="R13" s="12"/>
      <c r="S13" s="12"/>
      <c r="T13" s="12"/>
      <c r="U13" s="12"/>
    </row>
    <row r="14" spans="1:21" ht="14.5" thickBot="1" x14ac:dyDescent="0.35">
      <c r="A14" s="12"/>
      <c r="B14" s="23" t="s">
        <v>60</v>
      </c>
      <c r="C14" s="257"/>
      <c r="D14" s="257"/>
      <c r="E14" s="258"/>
      <c r="F14" s="12"/>
      <c r="G14" s="12"/>
      <c r="H14" s="12"/>
      <c r="I14" s="12"/>
      <c r="J14" s="12"/>
      <c r="K14" s="12"/>
      <c r="L14" s="12"/>
      <c r="M14" s="12"/>
      <c r="N14" s="12"/>
      <c r="O14" s="12"/>
      <c r="P14" s="12"/>
      <c r="Q14" s="12"/>
      <c r="R14" s="12"/>
      <c r="S14" s="12"/>
      <c r="T14" s="12"/>
      <c r="U14" s="12"/>
    </row>
    <row r="15" spans="1:21" ht="17.25" customHeight="1" thickBot="1" x14ac:dyDescent="0.35">
      <c r="A15" s="12"/>
      <c r="B15" s="29"/>
      <c r="C15" s="29"/>
      <c r="D15" s="29"/>
      <c r="E15" s="29"/>
      <c r="F15" s="12"/>
      <c r="G15" s="12"/>
      <c r="H15" s="12"/>
      <c r="I15" s="12"/>
      <c r="J15" s="12"/>
      <c r="K15" s="12"/>
      <c r="L15" s="12"/>
      <c r="M15" s="12"/>
      <c r="N15" s="12"/>
      <c r="O15" s="12"/>
      <c r="P15" s="12"/>
      <c r="Q15" s="12"/>
      <c r="R15" s="12"/>
      <c r="S15" s="12"/>
      <c r="T15" s="12"/>
      <c r="U15" s="12"/>
    </row>
    <row r="16" spans="1:21" ht="14.5" thickBot="1" x14ac:dyDescent="0.35">
      <c r="A16" s="12"/>
      <c r="B16" s="248" t="s">
        <v>201</v>
      </c>
      <c r="C16" s="249"/>
      <c r="D16" s="30" t="s">
        <v>40</v>
      </c>
      <c r="E16" s="29"/>
      <c r="F16" s="12"/>
      <c r="G16" s="12"/>
      <c r="H16" s="12"/>
      <c r="I16" s="12"/>
      <c r="J16" s="12"/>
      <c r="K16" s="12"/>
      <c r="L16" s="12"/>
      <c r="M16" s="12"/>
      <c r="N16" s="12"/>
      <c r="O16" s="12"/>
      <c r="P16" s="12"/>
      <c r="Q16" s="12"/>
      <c r="R16" s="12"/>
      <c r="S16" s="12"/>
      <c r="T16" s="12"/>
      <c r="U16" s="12"/>
    </row>
    <row r="17" spans="1:21" x14ac:dyDescent="0.3">
      <c r="A17" s="12"/>
      <c r="B17" s="31" t="s">
        <v>73</v>
      </c>
      <c r="C17" s="32">
        <v>1</v>
      </c>
      <c r="D17" s="33" t="s">
        <v>68</v>
      </c>
      <c r="E17" s="34"/>
      <c r="F17" s="15"/>
      <c r="G17" s="12"/>
      <c r="H17" s="12"/>
      <c r="I17" s="12"/>
      <c r="J17" s="12"/>
      <c r="K17" s="12"/>
      <c r="L17" s="12"/>
      <c r="M17" s="12"/>
      <c r="N17" s="12"/>
      <c r="O17" s="12"/>
      <c r="P17" s="12"/>
      <c r="Q17" s="12"/>
      <c r="R17" s="12"/>
      <c r="S17" s="12"/>
      <c r="T17" s="12"/>
      <c r="U17" s="12"/>
    </row>
    <row r="18" spans="1:21" x14ac:dyDescent="0.3">
      <c r="A18" s="12"/>
      <c r="B18" s="35" t="s">
        <v>74</v>
      </c>
      <c r="C18" s="36">
        <v>2</v>
      </c>
      <c r="D18" s="33" t="s">
        <v>69</v>
      </c>
      <c r="E18" s="34"/>
      <c r="F18" s="15"/>
      <c r="G18" s="12"/>
      <c r="H18" s="12"/>
      <c r="I18" s="12"/>
      <c r="J18" s="12"/>
      <c r="K18" s="12"/>
      <c r="L18" s="12"/>
      <c r="M18" s="12"/>
      <c r="N18" s="12"/>
      <c r="O18" s="12"/>
      <c r="P18" s="12"/>
      <c r="Q18" s="12"/>
      <c r="R18" s="12"/>
      <c r="S18" s="12"/>
      <c r="T18" s="12"/>
      <c r="U18" s="12"/>
    </row>
    <row r="19" spans="1:21" x14ac:dyDescent="0.3">
      <c r="A19" s="12"/>
      <c r="B19" s="35" t="s">
        <v>70</v>
      </c>
      <c r="C19" s="37">
        <v>3</v>
      </c>
      <c r="D19" s="33" t="s">
        <v>67</v>
      </c>
      <c r="E19" s="34"/>
      <c r="F19" s="15"/>
      <c r="G19" s="12"/>
      <c r="H19" s="12"/>
      <c r="I19" s="12"/>
      <c r="J19" s="12"/>
      <c r="K19" s="12"/>
      <c r="L19" s="12"/>
      <c r="M19" s="12"/>
      <c r="N19" s="12"/>
      <c r="O19" s="12"/>
      <c r="P19" s="12"/>
      <c r="Q19" s="12"/>
      <c r="R19" s="12"/>
      <c r="S19" s="12"/>
      <c r="T19" s="12"/>
      <c r="U19" s="12"/>
    </row>
    <row r="20" spans="1:21" x14ac:dyDescent="0.3">
      <c r="A20" s="12"/>
      <c r="B20" s="35" t="s">
        <v>71</v>
      </c>
      <c r="C20" s="38">
        <v>4</v>
      </c>
      <c r="D20" s="33" t="s">
        <v>66</v>
      </c>
      <c r="E20" s="34"/>
      <c r="F20" s="15"/>
      <c r="G20" s="12"/>
      <c r="H20" s="12"/>
      <c r="I20" s="12"/>
      <c r="J20" s="12"/>
      <c r="K20" s="12"/>
      <c r="L20" s="12"/>
      <c r="M20" s="12"/>
      <c r="N20" s="12"/>
      <c r="O20" s="12"/>
      <c r="P20" s="12"/>
      <c r="Q20" s="12"/>
      <c r="R20" s="12"/>
      <c r="S20" s="12"/>
      <c r="T20" s="12"/>
      <c r="U20" s="12"/>
    </row>
    <row r="21" spans="1:21" ht="14.5" thickBot="1" x14ac:dyDescent="0.35">
      <c r="A21" s="12"/>
      <c r="B21" s="39" t="s">
        <v>72</v>
      </c>
      <c r="C21" s="40">
        <v>5</v>
      </c>
      <c r="D21" s="41" t="s">
        <v>65</v>
      </c>
      <c r="E21" s="34"/>
      <c r="F21" s="15"/>
      <c r="G21" s="12"/>
      <c r="H21" s="12"/>
      <c r="I21" s="12"/>
      <c r="J21" s="12"/>
      <c r="K21" s="12"/>
      <c r="L21" s="12"/>
      <c r="M21" s="12"/>
      <c r="N21" s="12"/>
      <c r="O21" s="12"/>
      <c r="P21" s="12"/>
      <c r="Q21" s="12"/>
      <c r="R21" s="12"/>
      <c r="S21" s="12"/>
      <c r="T21" s="12"/>
      <c r="U21" s="12"/>
    </row>
    <row r="22" spans="1:21" ht="46.5" customHeight="1" x14ac:dyDescent="0.3">
      <c r="A22" s="12"/>
      <c r="B22" s="12"/>
      <c r="C22" s="12"/>
      <c r="D22" s="12"/>
      <c r="E22" s="12"/>
      <c r="F22" s="12"/>
      <c r="G22" s="12"/>
      <c r="H22" s="12"/>
      <c r="I22" s="12"/>
      <c r="J22" s="12"/>
      <c r="K22" s="12"/>
      <c r="L22" s="12"/>
      <c r="M22" s="12"/>
      <c r="N22" s="12"/>
      <c r="O22" s="12"/>
      <c r="P22" s="12"/>
      <c r="Q22" s="12"/>
      <c r="R22" s="12"/>
      <c r="S22" s="12"/>
      <c r="T22" s="12"/>
      <c r="U22" s="12"/>
    </row>
    <row r="23" spans="1:21" x14ac:dyDescent="0.3">
      <c r="A23" s="12"/>
      <c r="B23" s="12"/>
      <c r="C23" s="12"/>
      <c r="D23" s="12"/>
      <c r="E23" s="12"/>
      <c r="F23" s="12"/>
      <c r="G23" s="12"/>
      <c r="H23" s="12"/>
      <c r="I23" s="12"/>
      <c r="J23" s="12"/>
      <c r="K23" s="12"/>
      <c r="L23" s="12"/>
      <c r="M23" s="12"/>
      <c r="N23" s="12"/>
      <c r="O23" s="12"/>
      <c r="P23" s="12"/>
      <c r="Q23" s="12"/>
      <c r="R23" s="12"/>
      <c r="S23" s="12"/>
      <c r="T23" s="12"/>
      <c r="U23" s="12"/>
    </row>
    <row r="24" spans="1:21" x14ac:dyDescent="0.3">
      <c r="A24" s="12"/>
      <c r="B24" s="12"/>
      <c r="C24" s="12"/>
      <c r="D24" s="12"/>
      <c r="E24" s="12"/>
      <c r="F24" s="12"/>
      <c r="G24" s="12"/>
      <c r="H24" s="12"/>
      <c r="I24" s="12"/>
      <c r="J24" s="12"/>
      <c r="K24" s="12"/>
      <c r="L24" s="12"/>
      <c r="M24" s="12"/>
      <c r="N24" s="12"/>
      <c r="O24" s="12"/>
      <c r="P24" s="12"/>
      <c r="Q24" s="12"/>
      <c r="R24" s="12"/>
      <c r="S24" s="12"/>
      <c r="T24" s="12"/>
      <c r="U24" s="12"/>
    </row>
    <row r="25" spans="1:21" x14ac:dyDescent="0.3">
      <c r="A25" s="12"/>
      <c r="B25" s="12"/>
      <c r="C25" s="12"/>
      <c r="D25" s="12"/>
      <c r="E25" s="12"/>
      <c r="F25" s="12"/>
      <c r="G25" s="12"/>
      <c r="H25" s="12"/>
      <c r="I25" s="12"/>
      <c r="J25" s="12"/>
      <c r="K25" s="12"/>
      <c r="L25" s="12"/>
      <c r="M25" s="12"/>
      <c r="N25" s="12"/>
      <c r="O25" s="12"/>
      <c r="P25" s="12"/>
      <c r="Q25" s="12"/>
      <c r="R25" s="12"/>
      <c r="S25" s="12"/>
      <c r="T25" s="12"/>
      <c r="U25" s="12"/>
    </row>
    <row r="26" spans="1:21" x14ac:dyDescent="0.3">
      <c r="A26" s="12"/>
      <c r="B26" s="12"/>
      <c r="C26" s="12"/>
      <c r="D26" s="12"/>
      <c r="E26" s="12"/>
      <c r="F26" s="12"/>
      <c r="G26" s="12"/>
      <c r="H26" s="12"/>
      <c r="I26" s="12"/>
      <c r="J26" s="12"/>
      <c r="K26" s="12"/>
      <c r="L26" s="12"/>
      <c r="M26" s="12"/>
      <c r="N26" s="12"/>
      <c r="O26" s="12"/>
      <c r="P26" s="12"/>
      <c r="Q26" s="12"/>
      <c r="R26" s="12"/>
      <c r="S26" s="12"/>
      <c r="T26" s="12"/>
      <c r="U26" s="12"/>
    </row>
    <row r="27" spans="1:21" x14ac:dyDescent="0.3">
      <c r="A27" s="12"/>
      <c r="B27" s="12"/>
      <c r="C27" s="12"/>
      <c r="D27" s="12"/>
      <c r="E27" s="12"/>
      <c r="F27" s="12"/>
      <c r="G27" s="12"/>
      <c r="H27" s="12"/>
      <c r="I27" s="12"/>
      <c r="J27" s="12"/>
      <c r="K27" s="12"/>
      <c r="L27" s="12"/>
      <c r="M27" s="12"/>
      <c r="N27" s="12"/>
      <c r="O27" s="12"/>
      <c r="P27" s="12"/>
      <c r="Q27" s="12"/>
      <c r="R27" s="12"/>
      <c r="S27" s="12"/>
      <c r="T27" s="12"/>
      <c r="U27" s="12"/>
    </row>
    <row r="28" spans="1:21" x14ac:dyDescent="0.3">
      <c r="A28" s="12"/>
      <c r="B28" s="12"/>
      <c r="C28" s="12"/>
      <c r="D28" s="12"/>
      <c r="E28" s="12"/>
      <c r="F28" s="12"/>
      <c r="G28" s="12"/>
      <c r="H28" s="12"/>
      <c r="I28" s="12"/>
      <c r="J28" s="12"/>
      <c r="K28" s="12"/>
      <c r="L28" s="12"/>
      <c r="M28" s="12"/>
      <c r="N28" s="12"/>
      <c r="O28" s="12"/>
      <c r="P28" s="12"/>
      <c r="Q28" s="12"/>
      <c r="R28" s="12"/>
      <c r="S28" s="12"/>
      <c r="T28" s="12"/>
      <c r="U28" s="12"/>
    </row>
    <row r="29" spans="1:21" x14ac:dyDescent="0.3">
      <c r="A29" s="12"/>
      <c r="B29" s="12"/>
      <c r="C29" s="12"/>
      <c r="D29" s="12"/>
      <c r="E29" s="12"/>
      <c r="F29" s="12"/>
      <c r="G29" s="12"/>
      <c r="H29" s="12"/>
      <c r="I29" s="12"/>
      <c r="J29" s="12"/>
      <c r="K29" s="12"/>
      <c r="L29" s="12"/>
      <c r="M29" s="12"/>
      <c r="N29" s="12"/>
      <c r="O29" s="12"/>
      <c r="P29" s="12"/>
      <c r="Q29" s="12"/>
      <c r="R29" s="12"/>
      <c r="S29" s="12"/>
      <c r="T29" s="12"/>
      <c r="U29" s="12"/>
    </row>
    <row r="30" spans="1:21" x14ac:dyDescent="0.3">
      <c r="A30" s="12"/>
      <c r="B30" s="12"/>
      <c r="C30" s="12"/>
      <c r="D30" s="12"/>
      <c r="E30" s="12"/>
      <c r="F30" s="12"/>
      <c r="G30" s="12"/>
      <c r="H30" s="12"/>
      <c r="I30" s="12"/>
      <c r="J30" s="12"/>
      <c r="K30" s="12"/>
      <c r="L30" s="12"/>
      <c r="M30" s="12"/>
      <c r="N30" s="12"/>
      <c r="O30" s="12"/>
      <c r="P30" s="12"/>
      <c r="Q30" s="12"/>
      <c r="R30" s="12"/>
      <c r="S30" s="12"/>
      <c r="T30" s="12"/>
      <c r="U30" s="12"/>
    </row>
    <row r="31" spans="1:21" x14ac:dyDescent="0.3">
      <c r="A31" s="12"/>
      <c r="B31" s="12"/>
      <c r="C31" s="12"/>
      <c r="D31" s="12"/>
      <c r="E31" s="12"/>
      <c r="F31" s="12"/>
      <c r="G31" s="12"/>
      <c r="H31" s="12"/>
      <c r="I31" s="12"/>
      <c r="J31" s="12"/>
      <c r="K31" s="12"/>
      <c r="L31" s="12"/>
      <c r="M31" s="12"/>
      <c r="N31" s="12"/>
      <c r="O31" s="12"/>
      <c r="P31" s="12"/>
      <c r="Q31" s="12"/>
      <c r="R31" s="12"/>
      <c r="S31" s="12"/>
      <c r="T31" s="12"/>
      <c r="U31" s="12"/>
    </row>
    <row r="32" spans="1:21" x14ac:dyDescent="0.3">
      <c r="A32" s="12"/>
      <c r="B32" s="12"/>
      <c r="C32" s="12"/>
      <c r="D32" s="12"/>
      <c r="E32" s="12"/>
      <c r="F32" s="12"/>
      <c r="G32" s="12"/>
      <c r="H32" s="12"/>
      <c r="I32" s="12"/>
      <c r="J32" s="12"/>
      <c r="K32" s="12"/>
      <c r="L32" s="12"/>
      <c r="M32" s="12"/>
      <c r="N32" s="12"/>
      <c r="O32" s="12"/>
      <c r="P32" s="12"/>
      <c r="Q32" s="12"/>
      <c r="R32" s="12"/>
      <c r="S32" s="12"/>
      <c r="T32" s="12"/>
      <c r="U32" s="12"/>
    </row>
    <row r="33" spans="1:21" x14ac:dyDescent="0.3">
      <c r="A33" s="12"/>
      <c r="B33" s="12"/>
      <c r="C33" s="12"/>
      <c r="D33" s="12"/>
      <c r="E33" s="12"/>
      <c r="F33" s="12"/>
      <c r="G33" s="12"/>
      <c r="H33" s="12"/>
      <c r="I33" s="12"/>
      <c r="J33" s="12"/>
      <c r="K33" s="12"/>
      <c r="L33" s="12"/>
      <c r="M33" s="12"/>
      <c r="N33" s="12"/>
      <c r="O33" s="12"/>
      <c r="P33" s="12"/>
      <c r="Q33" s="12"/>
      <c r="R33" s="12"/>
      <c r="S33" s="12"/>
      <c r="T33" s="12"/>
      <c r="U33" s="12"/>
    </row>
    <row r="34" spans="1:21" x14ac:dyDescent="0.3">
      <c r="A34" s="12"/>
      <c r="B34" s="12"/>
      <c r="C34" s="12"/>
      <c r="D34" s="12"/>
      <c r="E34" s="12"/>
      <c r="F34" s="12"/>
      <c r="G34" s="12"/>
      <c r="H34" s="12"/>
      <c r="I34" s="12"/>
      <c r="J34" s="12"/>
      <c r="K34" s="12"/>
      <c r="L34" s="12"/>
      <c r="M34" s="12"/>
      <c r="N34" s="12"/>
      <c r="O34" s="12"/>
      <c r="P34" s="12"/>
      <c r="Q34" s="12"/>
      <c r="R34" s="12"/>
      <c r="S34" s="12"/>
      <c r="T34" s="12"/>
      <c r="U34" s="12"/>
    </row>
    <row r="35" spans="1:21" x14ac:dyDescent="0.3">
      <c r="A35" s="12"/>
      <c r="B35" s="12"/>
      <c r="C35" s="12"/>
      <c r="D35" s="12"/>
      <c r="E35" s="12"/>
      <c r="F35" s="12"/>
      <c r="G35" s="12"/>
      <c r="H35" s="12"/>
      <c r="I35" s="12"/>
      <c r="J35" s="12"/>
      <c r="K35" s="12"/>
      <c r="L35" s="12"/>
      <c r="M35" s="12"/>
      <c r="N35" s="12"/>
      <c r="O35" s="12"/>
      <c r="P35" s="12"/>
      <c r="Q35" s="12"/>
      <c r="R35" s="12"/>
      <c r="S35" s="12"/>
      <c r="T35" s="12"/>
      <c r="U35" s="12"/>
    </row>
    <row r="36" spans="1:21" x14ac:dyDescent="0.3">
      <c r="A36" s="12"/>
      <c r="B36" s="12"/>
      <c r="C36" s="12"/>
      <c r="D36" s="12"/>
      <c r="E36" s="12"/>
      <c r="F36" s="12"/>
      <c r="G36" s="12"/>
      <c r="H36" s="12"/>
      <c r="I36" s="12"/>
      <c r="J36" s="12"/>
      <c r="K36" s="12"/>
      <c r="L36" s="12"/>
      <c r="M36" s="12"/>
      <c r="N36" s="12"/>
      <c r="O36" s="12"/>
      <c r="P36" s="12"/>
      <c r="Q36" s="12"/>
      <c r="R36" s="12"/>
      <c r="S36" s="12"/>
      <c r="T36" s="12"/>
      <c r="U36" s="12"/>
    </row>
    <row r="37" spans="1:21" x14ac:dyDescent="0.3">
      <c r="A37" s="12"/>
      <c r="B37" s="12"/>
      <c r="C37" s="12"/>
      <c r="D37" s="12"/>
      <c r="E37" s="12"/>
      <c r="F37" s="12"/>
      <c r="G37" s="12"/>
      <c r="H37" s="12"/>
      <c r="I37" s="12"/>
      <c r="J37" s="12"/>
      <c r="K37" s="12"/>
      <c r="L37" s="12"/>
      <c r="M37" s="12"/>
      <c r="N37" s="12"/>
      <c r="O37" s="12"/>
      <c r="P37" s="12"/>
      <c r="Q37" s="12"/>
      <c r="R37" s="12"/>
      <c r="S37" s="12"/>
      <c r="T37" s="12"/>
      <c r="U37" s="12"/>
    </row>
    <row r="38" spans="1:21" x14ac:dyDescent="0.3">
      <c r="A38" s="12"/>
      <c r="B38" s="12"/>
      <c r="C38" s="12"/>
      <c r="D38" s="12"/>
      <c r="E38" s="12"/>
      <c r="F38" s="12"/>
      <c r="G38" s="12"/>
      <c r="H38" s="12"/>
      <c r="I38" s="12"/>
      <c r="J38" s="12"/>
      <c r="K38" s="12"/>
      <c r="L38" s="12"/>
      <c r="M38" s="12"/>
      <c r="N38" s="12"/>
      <c r="O38" s="12"/>
      <c r="P38" s="12"/>
      <c r="Q38" s="12"/>
      <c r="R38" s="12"/>
      <c r="S38" s="12"/>
      <c r="T38" s="12"/>
      <c r="U38" s="12"/>
    </row>
    <row r="39" spans="1:21" x14ac:dyDescent="0.3">
      <c r="A39" s="12"/>
      <c r="B39" s="12"/>
      <c r="C39" s="12"/>
      <c r="D39" s="12"/>
      <c r="E39" s="12"/>
      <c r="F39" s="12"/>
      <c r="G39" s="12"/>
      <c r="H39" s="12"/>
      <c r="I39" s="12"/>
      <c r="J39" s="12"/>
      <c r="K39" s="12"/>
      <c r="L39" s="12"/>
      <c r="M39" s="12"/>
      <c r="N39" s="12"/>
      <c r="O39" s="12"/>
      <c r="P39" s="12"/>
      <c r="Q39" s="12"/>
      <c r="R39" s="12"/>
      <c r="S39" s="12"/>
      <c r="T39" s="12"/>
      <c r="U39" s="12"/>
    </row>
    <row r="40" spans="1:21" x14ac:dyDescent="0.3">
      <c r="A40" s="12"/>
      <c r="B40" s="12"/>
      <c r="C40" s="12"/>
      <c r="D40" s="12"/>
      <c r="E40" s="12"/>
      <c r="F40" s="12"/>
      <c r="G40" s="12"/>
      <c r="H40" s="12"/>
      <c r="I40" s="12"/>
      <c r="J40" s="12"/>
      <c r="K40" s="12"/>
      <c r="L40" s="12"/>
      <c r="M40" s="12"/>
      <c r="N40" s="12"/>
      <c r="O40" s="12"/>
      <c r="P40" s="12"/>
      <c r="Q40" s="12"/>
      <c r="R40" s="12"/>
      <c r="S40" s="12"/>
      <c r="T40" s="12"/>
      <c r="U40" s="12"/>
    </row>
    <row r="41" spans="1:21" x14ac:dyDescent="0.3">
      <c r="A41" s="12"/>
      <c r="B41" s="12"/>
      <c r="C41" s="12"/>
      <c r="D41" s="12"/>
      <c r="E41" s="12"/>
      <c r="F41" s="12"/>
      <c r="G41" s="12"/>
      <c r="H41" s="12"/>
      <c r="I41" s="12"/>
      <c r="J41" s="12"/>
      <c r="K41" s="12"/>
      <c r="L41" s="12"/>
      <c r="M41" s="12"/>
      <c r="N41" s="12"/>
      <c r="O41" s="12"/>
      <c r="P41" s="12"/>
      <c r="Q41" s="12"/>
      <c r="R41" s="12"/>
      <c r="S41" s="12"/>
      <c r="T41" s="12"/>
      <c r="U41" s="12"/>
    </row>
    <row r="42" spans="1:21" x14ac:dyDescent="0.3">
      <c r="A42" s="12"/>
      <c r="B42" s="12"/>
      <c r="C42" s="12"/>
      <c r="D42" s="12"/>
      <c r="E42" s="12"/>
      <c r="F42" s="12"/>
      <c r="G42" s="12"/>
      <c r="H42" s="12"/>
      <c r="I42" s="12"/>
      <c r="J42" s="12"/>
      <c r="K42" s="12"/>
      <c r="L42" s="12"/>
      <c r="M42" s="12"/>
      <c r="N42" s="12"/>
      <c r="O42" s="12"/>
      <c r="P42" s="12"/>
      <c r="Q42" s="12"/>
      <c r="R42" s="12"/>
      <c r="S42" s="12"/>
      <c r="T42" s="12"/>
      <c r="U42" s="12"/>
    </row>
    <row r="43" spans="1:21" x14ac:dyDescent="0.3">
      <c r="A43" s="12"/>
      <c r="B43" s="12"/>
      <c r="C43" s="12"/>
      <c r="D43" s="12"/>
      <c r="E43" s="12"/>
      <c r="F43" s="12"/>
      <c r="G43" s="12"/>
      <c r="H43" s="12"/>
      <c r="I43" s="12"/>
      <c r="J43" s="12"/>
      <c r="K43" s="12"/>
      <c r="L43" s="12"/>
      <c r="M43" s="12"/>
      <c r="N43" s="12"/>
      <c r="O43" s="12"/>
      <c r="P43" s="12"/>
      <c r="Q43" s="12"/>
      <c r="R43" s="12"/>
      <c r="S43" s="12"/>
      <c r="T43" s="12"/>
      <c r="U43" s="12"/>
    </row>
    <row r="44" spans="1:21" x14ac:dyDescent="0.3">
      <c r="A44" s="12"/>
      <c r="B44" s="12"/>
      <c r="C44" s="12"/>
      <c r="D44" s="12"/>
      <c r="E44" s="12"/>
      <c r="F44" s="12"/>
      <c r="G44" s="12"/>
      <c r="H44" s="12"/>
      <c r="I44" s="12"/>
      <c r="J44" s="12"/>
      <c r="K44" s="12"/>
      <c r="L44" s="12"/>
      <c r="M44" s="12"/>
      <c r="N44" s="12"/>
      <c r="O44" s="12"/>
      <c r="P44" s="12"/>
      <c r="Q44" s="12"/>
      <c r="R44" s="12"/>
      <c r="S44" s="12"/>
      <c r="T44" s="12"/>
      <c r="U44" s="12"/>
    </row>
    <row r="45" spans="1:21" x14ac:dyDescent="0.3">
      <c r="A45" s="12"/>
      <c r="B45" s="12"/>
      <c r="C45" s="12"/>
      <c r="D45" s="12"/>
      <c r="E45" s="12"/>
      <c r="F45" s="12"/>
      <c r="G45" s="12"/>
      <c r="H45" s="12"/>
      <c r="I45" s="12"/>
      <c r="J45" s="12"/>
      <c r="K45" s="12"/>
      <c r="L45" s="12"/>
      <c r="M45" s="12"/>
      <c r="N45" s="12"/>
      <c r="O45" s="12"/>
      <c r="P45" s="12"/>
      <c r="Q45" s="12"/>
      <c r="R45" s="12"/>
      <c r="S45" s="12"/>
      <c r="T45" s="12"/>
      <c r="U45" s="12"/>
    </row>
    <row r="46" spans="1:21" x14ac:dyDescent="0.3">
      <c r="A46" s="12"/>
      <c r="B46" s="12"/>
      <c r="C46" s="12"/>
      <c r="D46" s="12"/>
      <c r="E46" s="12"/>
      <c r="F46" s="12"/>
      <c r="G46" s="12"/>
      <c r="H46" s="12"/>
      <c r="I46" s="12"/>
      <c r="J46" s="12"/>
      <c r="K46" s="12"/>
      <c r="L46" s="12"/>
      <c r="M46" s="12"/>
      <c r="N46" s="12"/>
      <c r="O46" s="12"/>
      <c r="P46" s="12"/>
      <c r="Q46" s="12"/>
      <c r="R46" s="12"/>
      <c r="S46" s="12"/>
      <c r="T46" s="12"/>
      <c r="U46" s="12"/>
    </row>
    <row r="47" spans="1:21" x14ac:dyDescent="0.3">
      <c r="A47" s="12"/>
      <c r="B47" s="12"/>
      <c r="C47" s="12"/>
      <c r="D47" s="12"/>
      <c r="E47" s="12"/>
      <c r="F47" s="12"/>
      <c r="G47" s="12"/>
      <c r="H47" s="12"/>
      <c r="I47" s="12"/>
      <c r="J47" s="12"/>
      <c r="K47" s="12"/>
      <c r="L47" s="12"/>
      <c r="M47" s="12"/>
      <c r="N47" s="12"/>
      <c r="O47" s="12"/>
      <c r="P47" s="12"/>
      <c r="Q47" s="12"/>
      <c r="R47" s="12"/>
      <c r="S47" s="12"/>
      <c r="T47" s="12"/>
      <c r="U47" s="12"/>
    </row>
    <row r="48" spans="1:21" x14ac:dyDescent="0.3">
      <c r="A48" s="12"/>
      <c r="B48" s="12"/>
      <c r="C48" s="12"/>
      <c r="D48" s="12"/>
      <c r="E48" s="12"/>
      <c r="F48" s="12"/>
      <c r="G48" s="12"/>
      <c r="H48" s="12"/>
      <c r="I48" s="12"/>
      <c r="J48" s="12"/>
      <c r="K48" s="12"/>
      <c r="L48" s="12"/>
      <c r="M48" s="12"/>
      <c r="N48" s="12"/>
      <c r="O48" s="12"/>
      <c r="P48" s="12"/>
      <c r="Q48" s="12"/>
      <c r="R48" s="12"/>
      <c r="S48" s="12"/>
      <c r="T48" s="12"/>
      <c r="U48" s="12"/>
    </row>
    <row r="49" spans="1:21" x14ac:dyDescent="0.3">
      <c r="A49" s="12"/>
      <c r="B49" s="12"/>
      <c r="C49" s="12"/>
      <c r="D49" s="12"/>
      <c r="E49" s="12"/>
      <c r="F49" s="12"/>
      <c r="G49" s="12"/>
      <c r="H49" s="12"/>
      <c r="I49" s="12"/>
      <c r="J49" s="12"/>
      <c r="K49" s="12"/>
      <c r="L49" s="12"/>
      <c r="M49" s="12"/>
      <c r="N49" s="12"/>
      <c r="O49" s="12"/>
      <c r="P49" s="12"/>
      <c r="Q49" s="12"/>
      <c r="R49" s="12"/>
      <c r="S49" s="12"/>
      <c r="T49" s="12"/>
      <c r="U49" s="12"/>
    </row>
    <row r="50" spans="1:21" x14ac:dyDescent="0.3">
      <c r="A50" s="12"/>
      <c r="B50" s="12"/>
      <c r="C50" s="12"/>
      <c r="D50" s="12"/>
      <c r="E50" s="12"/>
      <c r="F50" s="12"/>
      <c r="G50" s="12"/>
      <c r="H50" s="12"/>
      <c r="I50" s="12"/>
      <c r="J50" s="12"/>
      <c r="K50" s="12"/>
      <c r="L50" s="12"/>
      <c r="M50" s="12"/>
      <c r="N50" s="12"/>
      <c r="O50" s="12"/>
      <c r="P50" s="12"/>
      <c r="Q50" s="12"/>
      <c r="R50" s="12"/>
      <c r="S50" s="12"/>
      <c r="T50" s="12"/>
      <c r="U50" s="12"/>
    </row>
    <row r="51" spans="1:21" x14ac:dyDescent="0.3">
      <c r="A51" s="12"/>
      <c r="B51" s="12"/>
      <c r="C51" s="12"/>
      <c r="D51" s="12"/>
      <c r="E51" s="12"/>
      <c r="F51" s="12"/>
      <c r="G51" s="12"/>
      <c r="H51" s="12"/>
      <c r="I51" s="12"/>
      <c r="J51" s="12"/>
      <c r="K51" s="12"/>
      <c r="L51" s="12"/>
      <c r="M51" s="12"/>
      <c r="N51" s="12"/>
      <c r="O51" s="12"/>
      <c r="P51" s="12"/>
      <c r="Q51" s="12"/>
      <c r="R51" s="12"/>
      <c r="S51" s="12"/>
      <c r="T51" s="12"/>
      <c r="U51" s="12"/>
    </row>
    <row r="52" spans="1:21" x14ac:dyDescent="0.3">
      <c r="A52" s="12"/>
      <c r="B52" s="12"/>
      <c r="C52" s="12"/>
      <c r="D52" s="12"/>
      <c r="E52" s="12"/>
      <c r="F52" s="12"/>
      <c r="G52" s="12"/>
      <c r="H52" s="12"/>
      <c r="I52" s="12"/>
      <c r="J52" s="12"/>
      <c r="K52" s="12"/>
      <c r="L52" s="12"/>
      <c r="M52" s="12"/>
      <c r="N52" s="12"/>
      <c r="O52" s="12"/>
      <c r="P52" s="12"/>
      <c r="Q52" s="12"/>
      <c r="R52" s="12"/>
      <c r="S52" s="12"/>
      <c r="T52" s="12"/>
      <c r="U52" s="12"/>
    </row>
    <row r="53" spans="1:21" x14ac:dyDescent="0.3">
      <c r="A53" s="12"/>
      <c r="B53" s="12"/>
      <c r="C53" s="12"/>
      <c r="D53" s="12"/>
      <c r="E53" s="12"/>
      <c r="F53" s="12"/>
      <c r="G53" s="12"/>
      <c r="H53" s="12"/>
      <c r="I53" s="12"/>
      <c r="J53" s="12"/>
      <c r="K53" s="12"/>
      <c r="L53" s="12"/>
      <c r="M53" s="12"/>
      <c r="N53" s="12"/>
      <c r="O53" s="12"/>
      <c r="P53" s="12"/>
      <c r="Q53" s="12"/>
      <c r="R53" s="12"/>
      <c r="S53" s="12"/>
      <c r="T53" s="12"/>
      <c r="U53" s="12"/>
    </row>
    <row r="54" spans="1:21" x14ac:dyDescent="0.3">
      <c r="A54" s="12"/>
      <c r="B54" s="12"/>
      <c r="C54" s="12"/>
      <c r="D54" s="12"/>
      <c r="E54" s="12"/>
      <c r="F54" s="12"/>
      <c r="G54" s="12"/>
      <c r="H54" s="12"/>
      <c r="I54" s="12"/>
      <c r="J54" s="12"/>
      <c r="K54" s="12"/>
      <c r="L54" s="12"/>
      <c r="M54" s="12"/>
      <c r="N54" s="12"/>
      <c r="O54" s="12"/>
      <c r="P54" s="12"/>
      <c r="Q54" s="12"/>
      <c r="R54" s="12"/>
      <c r="S54" s="12"/>
      <c r="T54" s="12"/>
      <c r="U54" s="12"/>
    </row>
    <row r="55" spans="1:21" x14ac:dyDescent="0.3">
      <c r="A55" s="12"/>
      <c r="B55" s="12"/>
      <c r="C55" s="12"/>
      <c r="D55" s="12"/>
      <c r="E55" s="12"/>
      <c r="F55" s="12"/>
      <c r="G55" s="12"/>
      <c r="H55" s="12"/>
      <c r="I55" s="12"/>
      <c r="J55" s="12"/>
      <c r="K55" s="12"/>
      <c r="L55" s="12"/>
      <c r="M55" s="12"/>
      <c r="N55" s="12"/>
      <c r="O55" s="12"/>
      <c r="P55" s="12"/>
      <c r="Q55" s="12"/>
      <c r="R55" s="12"/>
      <c r="S55" s="12"/>
      <c r="T55" s="12"/>
      <c r="U55" s="12"/>
    </row>
    <row r="56" spans="1:21" x14ac:dyDescent="0.3">
      <c r="A56" s="12"/>
      <c r="B56" s="12"/>
      <c r="C56" s="12"/>
      <c r="D56" s="12"/>
      <c r="E56" s="12"/>
      <c r="F56" s="12"/>
      <c r="G56" s="12"/>
      <c r="H56" s="12"/>
      <c r="I56" s="12"/>
      <c r="J56" s="12"/>
      <c r="K56" s="12"/>
      <c r="L56" s="12"/>
      <c r="M56" s="12"/>
      <c r="N56" s="12"/>
      <c r="O56" s="12"/>
      <c r="P56" s="12"/>
      <c r="Q56" s="12"/>
      <c r="R56" s="12"/>
      <c r="S56" s="12"/>
      <c r="T56" s="12"/>
      <c r="U56" s="12"/>
    </row>
    <row r="57" spans="1:21" x14ac:dyDescent="0.3">
      <c r="A57" s="12"/>
      <c r="B57" s="12"/>
      <c r="C57" s="12"/>
      <c r="D57" s="12"/>
      <c r="E57" s="12"/>
      <c r="F57" s="12"/>
      <c r="G57" s="12"/>
      <c r="H57" s="12"/>
      <c r="I57" s="12"/>
      <c r="J57" s="12"/>
      <c r="K57" s="12"/>
      <c r="L57" s="12"/>
      <c r="M57" s="12"/>
      <c r="N57" s="12"/>
      <c r="O57" s="12"/>
      <c r="P57" s="12"/>
      <c r="Q57" s="12"/>
      <c r="R57" s="12"/>
      <c r="S57" s="12"/>
      <c r="T57" s="12"/>
      <c r="U57" s="12"/>
    </row>
    <row r="58" spans="1:21" x14ac:dyDescent="0.3">
      <c r="A58" s="12"/>
      <c r="B58" s="12"/>
      <c r="C58" s="12"/>
      <c r="D58" s="12"/>
      <c r="E58" s="12"/>
      <c r="F58" s="12"/>
      <c r="G58" s="12"/>
      <c r="H58" s="12"/>
      <c r="I58" s="12"/>
      <c r="J58" s="12"/>
      <c r="K58" s="12"/>
      <c r="L58" s="12"/>
      <c r="M58" s="12"/>
      <c r="N58" s="12"/>
      <c r="O58" s="12"/>
      <c r="P58" s="12"/>
      <c r="Q58" s="12"/>
      <c r="R58" s="12"/>
      <c r="S58" s="12"/>
      <c r="T58" s="12"/>
      <c r="U58" s="12"/>
    </row>
    <row r="59" spans="1:21" x14ac:dyDescent="0.3">
      <c r="A59" s="12"/>
      <c r="B59" s="12"/>
      <c r="C59" s="12"/>
      <c r="D59" s="12"/>
      <c r="E59" s="12"/>
      <c r="F59" s="12"/>
      <c r="G59" s="12"/>
      <c r="H59" s="12"/>
      <c r="I59" s="12"/>
      <c r="J59" s="12"/>
      <c r="K59" s="12"/>
      <c r="L59" s="12"/>
      <c r="M59" s="12"/>
      <c r="N59" s="12"/>
      <c r="O59" s="12"/>
      <c r="P59" s="12"/>
      <c r="Q59" s="12"/>
      <c r="R59" s="12"/>
      <c r="S59" s="12"/>
      <c r="T59" s="12"/>
      <c r="U59" s="12"/>
    </row>
    <row r="60" spans="1:21" x14ac:dyDescent="0.3">
      <c r="A60" s="12"/>
      <c r="B60" s="12"/>
      <c r="C60" s="12"/>
      <c r="D60" s="12"/>
      <c r="E60" s="12"/>
      <c r="F60" s="12"/>
      <c r="G60" s="12"/>
      <c r="H60" s="12"/>
      <c r="I60" s="12"/>
      <c r="J60" s="12"/>
      <c r="K60" s="12"/>
      <c r="L60" s="12"/>
      <c r="M60" s="12"/>
      <c r="N60" s="12"/>
      <c r="O60" s="12"/>
      <c r="P60" s="12"/>
      <c r="Q60" s="12"/>
      <c r="R60" s="12"/>
      <c r="S60" s="12"/>
      <c r="T60" s="12"/>
      <c r="U60" s="12"/>
    </row>
  </sheetData>
  <sheetProtection selectLockedCells="1"/>
  <mergeCells count="14">
    <mergeCell ref="B16:C16"/>
    <mergeCell ref="B2:E2"/>
    <mergeCell ref="D11:E11"/>
    <mergeCell ref="C13:E13"/>
    <mergeCell ref="D12:E12"/>
    <mergeCell ref="C14:E14"/>
    <mergeCell ref="B5:E5"/>
    <mergeCell ref="B10:E10"/>
    <mergeCell ref="C3:E3"/>
    <mergeCell ref="C4:E4"/>
    <mergeCell ref="D6:E6"/>
    <mergeCell ref="D7:E7"/>
    <mergeCell ref="D8:E8"/>
    <mergeCell ref="D9:E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1BAA-6325-4FB6-B2FC-8531B4E8E169}">
  <dimension ref="B1:R19"/>
  <sheetViews>
    <sheetView workbookViewId="0">
      <selection activeCell="B15" sqref="B15:K15"/>
    </sheetView>
  </sheetViews>
  <sheetFormatPr defaultColWidth="9.1796875" defaultRowHeight="14" x14ac:dyDescent="0.3"/>
  <cols>
    <col min="1" max="1" width="9.1796875" style="72"/>
    <col min="2" max="2" width="10.1796875" style="72" customWidth="1"/>
    <col min="3" max="3" width="9.81640625" style="72" customWidth="1"/>
    <col min="4" max="4" width="11.26953125" style="72" customWidth="1"/>
    <col min="5" max="5" width="2.7265625" style="72" customWidth="1"/>
    <col min="6" max="6" width="9.7265625" style="72" customWidth="1"/>
    <col min="7" max="7" width="11.81640625" style="72" customWidth="1"/>
    <col min="8" max="8" width="9.1796875" style="72"/>
    <col min="9" max="9" width="4.81640625" style="72" customWidth="1"/>
    <col min="10" max="16384" width="9.1796875" style="72"/>
  </cols>
  <sheetData>
    <row r="1" spans="2:18" ht="14.5" thickBot="1" x14ac:dyDescent="0.35"/>
    <row r="2" spans="2:18" ht="14.5" thickBot="1" x14ac:dyDescent="0.35">
      <c r="B2" s="294" t="s">
        <v>59</v>
      </c>
      <c r="C2" s="295"/>
      <c r="D2" s="295"/>
      <c r="E2" s="295"/>
      <c r="F2" s="295"/>
      <c r="G2" s="295"/>
      <c r="H2" s="295"/>
      <c r="I2" s="295"/>
      <c r="J2" s="295"/>
      <c r="K2" s="296"/>
      <c r="N2" s="291" t="s">
        <v>265</v>
      </c>
      <c r="O2" s="292"/>
      <c r="P2" s="292"/>
      <c r="Q2" s="292"/>
      <c r="R2" s="293"/>
    </row>
    <row r="3" spans="2:18" x14ac:dyDescent="0.3">
      <c r="B3" s="315" t="s">
        <v>261</v>
      </c>
      <c r="C3" s="316"/>
      <c r="D3" s="316"/>
      <c r="E3" s="79"/>
      <c r="F3" s="302"/>
      <c r="G3" s="303"/>
      <c r="H3" s="303"/>
      <c r="I3" s="303"/>
      <c r="J3" s="303"/>
      <c r="K3" s="304"/>
      <c r="N3" s="297" t="s">
        <v>256</v>
      </c>
      <c r="O3" s="298"/>
      <c r="P3" s="298"/>
      <c r="Q3" s="164" t="s">
        <v>68</v>
      </c>
      <c r="R3" s="165"/>
    </row>
    <row r="4" spans="2:18" x14ac:dyDescent="0.3">
      <c r="B4" s="283" t="s">
        <v>262</v>
      </c>
      <c r="C4" s="284"/>
      <c r="D4" s="285"/>
      <c r="E4" s="80"/>
      <c r="F4" s="305"/>
      <c r="G4" s="305"/>
      <c r="H4" s="305"/>
      <c r="I4" s="305"/>
      <c r="J4" s="305"/>
      <c r="K4" s="306"/>
      <c r="N4" s="299" t="s">
        <v>257</v>
      </c>
      <c r="O4" s="276"/>
      <c r="P4" s="276"/>
      <c r="Q4" s="179" t="s">
        <v>225</v>
      </c>
      <c r="R4" s="180"/>
    </row>
    <row r="5" spans="2:18" x14ac:dyDescent="0.3">
      <c r="B5" s="283" t="s">
        <v>263</v>
      </c>
      <c r="C5" s="284"/>
      <c r="D5" s="285"/>
      <c r="E5" s="80"/>
      <c r="F5" s="307"/>
      <c r="G5" s="307"/>
      <c r="H5" s="307"/>
      <c r="I5" s="307"/>
      <c r="J5" s="307"/>
      <c r="K5" s="308"/>
      <c r="N5" s="299" t="s">
        <v>258</v>
      </c>
      <c r="O5" s="276"/>
      <c r="P5" s="276"/>
      <c r="Q5" s="179" t="s">
        <v>226</v>
      </c>
      <c r="R5" s="180"/>
    </row>
    <row r="6" spans="2:18" x14ac:dyDescent="0.3">
      <c r="B6" s="283" t="s">
        <v>264</v>
      </c>
      <c r="C6" s="284"/>
      <c r="D6" s="285"/>
      <c r="E6" s="80"/>
      <c r="F6" s="309"/>
      <c r="G6" s="310"/>
      <c r="H6" s="310"/>
      <c r="I6" s="310"/>
      <c r="J6" s="310"/>
      <c r="K6" s="311"/>
      <c r="N6" s="299" t="s">
        <v>259</v>
      </c>
      <c r="O6" s="276"/>
      <c r="P6" s="276"/>
      <c r="Q6" s="179" t="s">
        <v>227</v>
      </c>
      <c r="R6" s="180"/>
    </row>
    <row r="7" spans="2:18" ht="14.5" thickBot="1" x14ac:dyDescent="0.35">
      <c r="B7" s="286" t="s">
        <v>381</v>
      </c>
      <c r="C7" s="287"/>
      <c r="D7" s="287"/>
      <c r="E7" s="81"/>
      <c r="F7" s="312"/>
      <c r="G7" s="313"/>
      <c r="H7" s="313"/>
      <c r="I7" s="313"/>
      <c r="J7" s="313"/>
      <c r="K7" s="314"/>
      <c r="N7" s="300" t="s">
        <v>260</v>
      </c>
      <c r="O7" s="301"/>
      <c r="P7" s="301"/>
      <c r="Q7" s="181" t="s">
        <v>228</v>
      </c>
      <c r="R7" s="182"/>
    </row>
    <row r="8" spans="2:18" ht="14.5" thickBot="1" x14ac:dyDescent="0.35">
      <c r="B8" s="294" t="s">
        <v>49</v>
      </c>
      <c r="C8" s="295"/>
      <c r="D8" s="295"/>
      <c r="E8" s="295"/>
      <c r="F8" s="295"/>
      <c r="G8" s="295"/>
      <c r="H8" s="295"/>
      <c r="I8" s="295"/>
      <c r="J8" s="295"/>
      <c r="K8" s="296"/>
    </row>
    <row r="9" spans="2:18" x14ac:dyDescent="0.3">
      <c r="B9" s="290" t="s">
        <v>56</v>
      </c>
      <c r="C9" s="288"/>
      <c r="D9" s="288"/>
      <c r="E9" s="76"/>
      <c r="F9" s="288" t="s">
        <v>221</v>
      </c>
      <c r="G9" s="288"/>
      <c r="H9" s="288" t="s">
        <v>374</v>
      </c>
      <c r="I9" s="288"/>
      <c r="J9" s="288" t="s">
        <v>375</v>
      </c>
      <c r="K9" s="289"/>
    </row>
    <row r="10" spans="2:18" x14ac:dyDescent="0.3">
      <c r="B10" s="275" t="s">
        <v>45</v>
      </c>
      <c r="C10" s="276"/>
      <c r="D10" s="276"/>
      <c r="E10" s="73"/>
      <c r="F10" s="281">
        <v>50</v>
      </c>
      <c r="G10" s="281"/>
      <c r="H10" s="73"/>
      <c r="I10" s="73"/>
      <c r="J10" s="73"/>
      <c r="K10" s="77"/>
    </row>
    <row r="11" spans="2:18" x14ac:dyDescent="0.3">
      <c r="B11" s="275" t="s">
        <v>46</v>
      </c>
      <c r="C11" s="276"/>
      <c r="D11" s="276"/>
      <c r="E11" s="73"/>
      <c r="F11" s="281">
        <v>20</v>
      </c>
      <c r="G11" s="281"/>
      <c r="H11" s="73"/>
      <c r="I11" s="73"/>
      <c r="J11" s="73"/>
      <c r="K11" s="77"/>
    </row>
    <row r="12" spans="2:18" x14ac:dyDescent="0.3">
      <c r="B12" s="275" t="s">
        <v>219</v>
      </c>
      <c r="C12" s="276"/>
      <c r="D12" s="276"/>
      <c r="E12" s="73"/>
      <c r="F12" s="281">
        <v>30</v>
      </c>
      <c r="G12" s="281"/>
      <c r="H12" s="73"/>
      <c r="I12" s="73"/>
      <c r="J12" s="73"/>
      <c r="K12" s="77"/>
    </row>
    <row r="13" spans="2:18" x14ac:dyDescent="0.3">
      <c r="B13" s="275"/>
      <c r="C13" s="276"/>
      <c r="D13" s="276"/>
      <c r="E13" s="73"/>
      <c r="F13" s="281"/>
      <c r="G13" s="281"/>
      <c r="H13" s="73"/>
      <c r="I13" s="73"/>
      <c r="J13" s="73"/>
      <c r="K13" s="77"/>
    </row>
    <row r="14" spans="2:18" ht="14.5" thickBot="1" x14ac:dyDescent="0.35">
      <c r="B14" s="277" t="s">
        <v>220</v>
      </c>
      <c r="C14" s="278"/>
      <c r="D14" s="278"/>
      <c r="E14" s="75"/>
      <c r="F14" s="282"/>
      <c r="G14" s="282"/>
      <c r="H14" s="75"/>
      <c r="I14" s="75"/>
      <c r="J14" s="75"/>
      <c r="K14" s="78"/>
    </row>
    <row r="15" spans="2:18" ht="14.5" thickBot="1" x14ac:dyDescent="0.35">
      <c r="B15" s="294" t="s">
        <v>57</v>
      </c>
      <c r="C15" s="295"/>
      <c r="D15" s="295"/>
      <c r="E15" s="295"/>
      <c r="F15" s="295"/>
      <c r="G15" s="295"/>
      <c r="H15" s="295"/>
      <c r="I15" s="295"/>
      <c r="J15" s="295"/>
      <c r="K15" s="296"/>
    </row>
    <row r="16" spans="2:18" x14ac:dyDescent="0.3">
      <c r="B16" s="273" t="s">
        <v>222</v>
      </c>
      <c r="C16" s="274"/>
      <c r="D16" s="274"/>
      <c r="E16" s="74"/>
      <c r="F16" s="279"/>
      <c r="G16" s="279"/>
      <c r="H16" s="279"/>
      <c r="I16" s="279"/>
      <c r="J16" s="279"/>
      <c r="K16" s="280"/>
    </row>
    <row r="17" spans="2:11" x14ac:dyDescent="0.3">
      <c r="B17" s="275" t="s">
        <v>202</v>
      </c>
      <c r="C17" s="276"/>
      <c r="D17" s="276"/>
      <c r="E17" s="73"/>
      <c r="F17" s="269"/>
      <c r="G17" s="269"/>
      <c r="H17" s="269"/>
      <c r="I17" s="269"/>
      <c r="J17" s="269"/>
      <c r="K17" s="270"/>
    </row>
    <row r="18" spans="2:11" x14ac:dyDescent="0.3">
      <c r="B18" s="275" t="s">
        <v>223</v>
      </c>
      <c r="C18" s="276"/>
      <c r="D18" s="276"/>
      <c r="E18" s="73"/>
      <c r="F18" s="269"/>
      <c r="G18" s="269"/>
      <c r="H18" s="269"/>
      <c r="I18" s="269"/>
      <c r="J18" s="269"/>
      <c r="K18" s="270"/>
    </row>
    <row r="19" spans="2:11" ht="14.5" thickBot="1" x14ac:dyDescent="0.35">
      <c r="B19" s="277" t="s">
        <v>224</v>
      </c>
      <c r="C19" s="278"/>
      <c r="D19" s="278"/>
      <c r="E19" s="75"/>
      <c r="F19" s="271"/>
      <c r="G19" s="271"/>
      <c r="H19" s="271"/>
      <c r="I19" s="271"/>
      <c r="J19" s="271"/>
      <c r="K19" s="272"/>
    </row>
  </sheetData>
  <mergeCells count="41">
    <mergeCell ref="N2:R2"/>
    <mergeCell ref="B2:K2"/>
    <mergeCell ref="B8:K8"/>
    <mergeCell ref="B15:K15"/>
    <mergeCell ref="N3:P3"/>
    <mergeCell ref="N4:P4"/>
    <mergeCell ref="N5:P5"/>
    <mergeCell ref="N6:P6"/>
    <mergeCell ref="N7:P7"/>
    <mergeCell ref="F3:K3"/>
    <mergeCell ref="F4:K4"/>
    <mergeCell ref="F5:K5"/>
    <mergeCell ref="F6:K6"/>
    <mergeCell ref="F7:K7"/>
    <mergeCell ref="B3:D3"/>
    <mergeCell ref="B4:D4"/>
    <mergeCell ref="B5:D5"/>
    <mergeCell ref="B6:D6"/>
    <mergeCell ref="B7:D7"/>
    <mergeCell ref="J9:K9"/>
    <mergeCell ref="H9:I9"/>
    <mergeCell ref="F9:G9"/>
    <mergeCell ref="B9:D9"/>
    <mergeCell ref="F10:G10"/>
    <mergeCell ref="F11:G11"/>
    <mergeCell ref="F12:G12"/>
    <mergeCell ref="F13:G13"/>
    <mergeCell ref="F14:G14"/>
    <mergeCell ref="B10:D10"/>
    <mergeCell ref="B11:D11"/>
    <mergeCell ref="B12:D12"/>
    <mergeCell ref="B13:D13"/>
    <mergeCell ref="B14:D14"/>
    <mergeCell ref="F17:K17"/>
    <mergeCell ref="F18:K18"/>
    <mergeCell ref="F19:K19"/>
    <mergeCell ref="B16:D16"/>
    <mergeCell ref="B17:D17"/>
    <mergeCell ref="B18:D18"/>
    <mergeCell ref="B19:D19"/>
    <mergeCell ref="F16:K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1"/>
  <sheetViews>
    <sheetView topLeftCell="A4" zoomScaleNormal="100" workbookViewId="0">
      <selection activeCell="D4" sqref="D4"/>
    </sheetView>
  </sheetViews>
  <sheetFormatPr defaultColWidth="9.1796875" defaultRowHeight="14" x14ac:dyDescent="0.3"/>
  <cols>
    <col min="1" max="1" width="32.54296875" style="7" customWidth="1"/>
    <col min="2" max="2" width="62.453125" style="7" customWidth="1"/>
    <col min="3" max="3" width="20.54296875" style="7" customWidth="1"/>
    <col min="4" max="4" width="37.81640625" style="7" customWidth="1"/>
    <col min="5" max="5" width="9.1796875" style="7"/>
    <col min="6" max="6" width="34.7265625" style="7" bestFit="1" customWidth="1"/>
    <col min="7" max="16384" width="9.1796875" style="7"/>
  </cols>
  <sheetData>
    <row r="1" spans="1:5" x14ac:dyDescent="0.3">
      <c r="A1" s="320" t="s">
        <v>45</v>
      </c>
      <c r="B1" s="321"/>
      <c r="C1" s="322"/>
      <c r="E1" s="8"/>
    </row>
    <row r="2" spans="1:5" x14ac:dyDescent="0.3">
      <c r="A2" s="338" t="s">
        <v>41</v>
      </c>
      <c r="B2" s="339"/>
      <c r="C2" s="340"/>
    </row>
    <row r="3" spans="1:5" ht="90" customHeight="1" x14ac:dyDescent="0.3">
      <c r="A3" s="6" t="s">
        <v>42</v>
      </c>
      <c r="B3" s="335" t="s">
        <v>370</v>
      </c>
      <c r="C3" s="335"/>
    </row>
    <row r="4" spans="1:5" ht="90.75" customHeight="1" x14ac:dyDescent="0.3">
      <c r="A4" s="6" t="s">
        <v>51</v>
      </c>
      <c r="B4" s="335" t="s">
        <v>77</v>
      </c>
      <c r="C4" s="335"/>
    </row>
    <row r="5" spans="1:5" ht="86.25" customHeight="1" thickBot="1" x14ac:dyDescent="0.35">
      <c r="A5" s="9" t="s">
        <v>43</v>
      </c>
      <c r="B5" s="336" t="s">
        <v>372</v>
      </c>
      <c r="C5" s="337"/>
    </row>
    <row r="6" spans="1:5" ht="15" customHeight="1" x14ac:dyDescent="0.3">
      <c r="A6" s="320" t="s">
        <v>46</v>
      </c>
      <c r="B6" s="321"/>
      <c r="C6" s="322"/>
    </row>
    <row r="7" spans="1:5" ht="32.25" customHeight="1" thickBot="1" x14ac:dyDescent="0.35">
      <c r="A7" s="317" t="s">
        <v>53</v>
      </c>
      <c r="B7" s="318"/>
      <c r="C7" s="319"/>
    </row>
    <row r="8" spans="1:5" x14ac:dyDescent="0.3">
      <c r="A8" s="329" t="s">
        <v>47</v>
      </c>
      <c r="B8" s="330"/>
      <c r="C8" s="331"/>
    </row>
    <row r="9" spans="1:5" ht="29.25" customHeight="1" thickBot="1" x14ac:dyDescent="0.35">
      <c r="A9" s="317" t="s">
        <v>48</v>
      </c>
      <c r="B9" s="318"/>
      <c r="C9" s="319"/>
    </row>
    <row r="10" spans="1:5" x14ac:dyDescent="0.3">
      <c r="A10" s="332" t="s">
        <v>49</v>
      </c>
      <c r="B10" s="333"/>
      <c r="C10" s="334"/>
    </row>
    <row r="11" spans="1:5" ht="30.75" customHeight="1" thickBot="1" x14ac:dyDescent="0.35">
      <c r="A11" s="317" t="s">
        <v>52</v>
      </c>
      <c r="B11" s="318"/>
      <c r="C11" s="319"/>
    </row>
    <row r="12" spans="1:5" x14ac:dyDescent="0.3">
      <c r="A12" s="320" t="s">
        <v>44</v>
      </c>
      <c r="B12" s="321"/>
      <c r="C12" s="322"/>
    </row>
    <row r="13" spans="1:5" ht="187.5" customHeight="1" x14ac:dyDescent="0.3">
      <c r="A13" s="10" t="s">
        <v>21</v>
      </c>
      <c r="B13" s="323" t="s">
        <v>371</v>
      </c>
      <c r="C13" s="324"/>
    </row>
    <row r="14" spans="1:5" ht="324" customHeight="1" x14ac:dyDescent="0.3">
      <c r="A14" s="10" t="s">
        <v>22</v>
      </c>
      <c r="B14" s="327" t="s">
        <v>76</v>
      </c>
      <c r="C14" s="328"/>
      <c r="D14" s="17"/>
      <c r="E14" s="1"/>
    </row>
    <row r="15" spans="1:5" ht="75.75" customHeight="1" thickBot="1" x14ac:dyDescent="0.35">
      <c r="A15" s="11" t="s">
        <v>50</v>
      </c>
      <c r="B15" s="325" t="s">
        <v>62</v>
      </c>
      <c r="C15" s="326"/>
    </row>
    <row r="16" spans="1:5" x14ac:dyDescent="0.3">
      <c r="C16" s="14"/>
    </row>
    <row r="17" spans="3:4" x14ac:dyDescent="0.3">
      <c r="C17" s="13"/>
      <c r="D17" s="1"/>
    </row>
    <row r="18" spans="3:4" ht="18" x14ac:dyDescent="0.3">
      <c r="D18" s="16"/>
    </row>
    <row r="19" spans="3:4" ht="18" x14ac:dyDescent="0.3">
      <c r="D19" s="16"/>
    </row>
    <row r="20" spans="3:4" ht="18" x14ac:dyDescent="0.3">
      <c r="D20" s="16"/>
    </row>
    <row r="21" spans="3:4" ht="18" x14ac:dyDescent="0.3">
      <c r="D21" s="16"/>
    </row>
  </sheetData>
  <mergeCells count="15">
    <mergeCell ref="B3:C3"/>
    <mergeCell ref="B4:C4"/>
    <mergeCell ref="B5:C5"/>
    <mergeCell ref="A1:C1"/>
    <mergeCell ref="A2:C2"/>
    <mergeCell ref="A6:C6"/>
    <mergeCell ref="A7:C7"/>
    <mergeCell ref="A8:C8"/>
    <mergeCell ref="A9:C9"/>
    <mergeCell ref="A10:C10"/>
    <mergeCell ref="A11:C11"/>
    <mergeCell ref="A12:C12"/>
    <mergeCell ref="B13:C13"/>
    <mergeCell ref="B15:C15"/>
    <mergeCell ref="B14:C14"/>
  </mergeCells>
  <pageMargins left="0.7" right="0.7" top="0.75" bottom="0.75" header="0.3" footer="0.3"/>
  <pageSetup scale="66"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56C8-21A2-4179-9D6D-B9E16BBB9294}">
  <sheetPr>
    <pageSetUpPr fitToPage="1"/>
  </sheetPr>
  <dimension ref="A1:N216"/>
  <sheetViews>
    <sheetView tabSelected="1" zoomScale="80" zoomScaleNormal="80" workbookViewId="0">
      <pane xSplit="1" ySplit="1" topLeftCell="B3" activePane="bottomRight" state="frozen"/>
      <selection pane="topRight" activeCell="B1" sqref="B1"/>
      <selection pane="bottomLeft" activeCell="A2" sqref="A2"/>
      <selection pane="bottomRight" activeCell="B1" sqref="B1"/>
    </sheetView>
  </sheetViews>
  <sheetFormatPr defaultColWidth="9.1796875" defaultRowHeight="14" x14ac:dyDescent="0.3"/>
  <cols>
    <col min="1" max="1" width="66.81640625" style="3" customWidth="1"/>
    <col min="2" max="2" width="36.26953125" style="3" customWidth="1"/>
    <col min="3" max="5" width="20.1796875" style="4" customWidth="1"/>
    <col min="6" max="6" width="18.81640625" style="4" customWidth="1"/>
    <col min="7" max="7" width="24.6328125" style="18" customWidth="1"/>
    <col min="8" max="8" width="12.1796875" style="18" customWidth="1"/>
    <col min="9" max="9" width="9.1796875" style="18"/>
    <col min="10" max="16384" width="9.1796875" style="3"/>
  </cols>
  <sheetData>
    <row r="1" spans="1:14" ht="88.5" customHeight="1" thickBot="1" x14ac:dyDescent="0.35">
      <c r="A1" s="116" t="s">
        <v>23</v>
      </c>
      <c r="B1" s="117" t="s">
        <v>79</v>
      </c>
      <c r="C1" s="117" t="s">
        <v>80</v>
      </c>
      <c r="D1" s="117" t="s">
        <v>24</v>
      </c>
      <c r="E1" s="117" t="s">
        <v>78</v>
      </c>
      <c r="F1" s="117" t="s">
        <v>81</v>
      </c>
      <c r="G1" s="118" t="s">
        <v>24</v>
      </c>
      <c r="H1" s="344" t="s">
        <v>280</v>
      </c>
      <c r="I1" s="345"/>
    </row>
    <row r="2" spans="1:14" ht="84.5" thickBot="1" x14ac:dyDescent="0.35">
      <c r="A2" s="136" t="s">
        <v>236</v>
      </c>
      <c r="B2" s="112" t="s">
        <v>79</v>
      </c>
      <c r="C2" s="112" t="s">
        <v>80</v>
      </c>
      <c r="D2" s="112" t="s">
        <v>24</v>
      </c>
      <c r="E2" s="112" t="s">
        <v>78</v>
      </c>
      <c r="F2" s="112" t="s">
        <v>81</v>
      </c>
      <c r="G2" s="112" t="s">
        <v>24</v>
      </c>
      <c r="H2" s="119" t="e">
        <f>'Formulas HHSA'!E3</f>
        <v>#DIV/0!</v>
      </c>
      <c r="I2" s="120" t="e">
        <f>'Formulas HHSA'!I3</f>
        <v>#DIV/0!</v>
      </c>
      <c r="K2" s="5"/>
      <c r="L2" s="5"/>
      <c r="M2" s="5"/>
      <c r="N2" s="5"/>
    </row>
    <row r="3" spans="1:14" ht="65" customHeight="1" x14ac:dyDescent="0.3">
      <c r="A3" s="122" t="s">
        <v>118</v>
      </c>
      <c r="B3" s="129"/>
      <c r="C3" s="126"/>
      <c r="D3" s="130" t="s">
        <v>376</v>
      </c>
      <c r="E3" s="129"/>
      <c r="F3" s="126"/>
      <c r="G3" s="130"/>
    </row>
    <row r="4" spans="1:14" ht="28" x14ac:dyDescent="0.3">
      <c r="A4" s="123" t="s">
        <v>82</v>
      </c>
      <c r="B4" s="129"/>
      <c r="C4" s="126"/>
      <c r="D4" s="130"/>
      <c r="E4" s="129"/>
      <c r="F4" s="126"/>
      <c r="G4" s="130"/>
    </row>
    <row r="5" spans="1:14" ht="42" x14ac:dyDescent="0.3">
      <c r="A5" s="123" t="s">
        <v>119</v>
      </c>
      <c r="B5" s="129"/>
      <c r="C5" s="126"/>
      <c r="D5" s="130"/>
      <c r="E5" s="129"/>
      <c r="F5" s="126"/>
      <c r="G5" s="130"/>
    </row>
    <row r="6" spans="1:14" ht="28" x14ac:dyDescent="0.3">
      <c r="A6" s="123" t="s">
        <v>268</v>
      </c>
      <c r="B6" s="131"/>
      <c r="C6" s="126"/>
      <c r="D6" s="130"/>
      <c r="E6" s="129"/>
      <c r="F6" s="126"/>
      <c r="G6" s="130"/>
    </row>
    <row r="7" spans="1:14" ht="28" x14ac:dyDescent="0.3">
      <c r="A7" s="123" t="s">
        <v>293</v>
      </c>
      <c r="B7" s="131"/>
      <c r="C7" s="126"/>
      <c r="D7" s="130"/>
      <c r="E7" s="129"/>
      <c r="F7" s="126"/>
      <c r="G7" s="130"/>
    </row>
    <row r="8" spans="1:14" ht="56" x14ac:dyDescent="0.3">
      <c r="A8" s="124" t="s">
        <v>10</v>
      </c>
      <c r="B8" s="131"/>
      <c r="C8" s="126"/>
      <c r="D8" s="130"/>
      <c r="E8" s="129"/>
      <c r="F8" s="126"/>
      <c r="G8" s="130"/>
    </row>
    <row r="9" spans="1:14" ht="28" x14ac:dyDescent="0.3">
      <c r="A9" s="124" t="s">
        <v>0</v>
      </c>
      <c r="B9" s="131"/>
      <c r="C9" s="126"/>
      <c r="D9" s="130"/>
      <c r="E9" s="132"/>
      <c r="F9" s="127"/>
      <c r="G9" s="133"/>
    </row>
    <row r="10" spans="1:14" ht="28" x14ac:dyDescent="0.3">
      <c r="A10" s="124" t="s">
        <v>1</v>
      </c>
      <c r="B10" s="131"/>
      <c r="C10" s="126"/>
      <c r="D10" s="130"/>
      <c r="E10" s="129"/>
      <c r="F10" s="126"/>
      <c r="G10" s="130"/>
    </row>
    <row r="11" spans="1:14" ht="28" x14ac:dyDescent="0.3">
      <c r="A11" s="124" t="s">
        <v>83</v>
      </c>
      <c r="B11" s="131"/>
      <c r="C11" s="126"/>
      <c r="D11" s="130"/>
      <c r="E11" s="129"/>
      <c r="F11" s="126"/>
      <c r="G11" s="130"/>
    </row>
    <row r="12" spans="1:14" ht="28.5" thickBot="1" x14ac:dyDescent="0.35">
      <c r="A12" s="124" t="s">
        <v>84</v>
      </c>
      <c r="B12" s="131"/>
      <c r="C12" s="126"/>
      <c r="D12" s="130"/>
      <c r="E12" s="129"/>
      <c r="F12" s="126"/>
      <c r="G12" s="130"/>
    </row>
    <row r="13" spans="1:14" hidden="1" x14ac:dyDescent="0.3">
      <c r="A13" s="125" t="s">
        <v>231</v>
      </c>
      <c r="B13" s="137"/>
      <c r="C13" s="138"/>
      <c r="D13" s="139"/>
      <c r="E13" s="140"/>
      <c r="F13" s="138"/>
      <c r="G13" s="139"/>
    </row>
    <row r="14" spans="1:14" ht="42" hidden="1" x14ac:dyDescent="0.3">
      <c r="A14" s="124" t="s">
        <v>269</v>
      </c>
      <c r="B14" s="131"/>
      <c r="C14" s="126" t="s">
        <v>323</v>
      </c>
      <c r="D14" s="130"/>
      <c r="E14" s="129"/>
      <c r="F14" s="126" t="s">
        <v>323</v>
      </c>
      <c r="G14" s="130"/>
    </row>
    <row r="15" spans="1:14" ht="28" hidden="1" x14ac:dyDescent="0.3">
      <c r="A15" s="124" t="s">
        <v>229</v>
      </c>
      <c r="B15" s="131"/>
      <c r="C15" s="126" t="s">
        <v>323</v>
      </c>
      <c r="D15" s="130"/>
      <c r="E15" s="129"/>
      <c r="F15" s="126" t="s">
        <v>323</v>
      </c>
      <c r="G15" s="130"/>
    </row>
    <row r="16" spans="1:14" ht="28" hidden="1" x14ac:dyDescent="0.3">
      <c r="A16" s="124" t="s">
        <v>266</v>
      </c>
      <c r="B16" s="131"/>
      <c r="C16" s="126" t="s">
        <v>323</v>
      </c>
      <c r="D16" s="130"/>
      <c r="E16" s="129"/>
      <c r="F16" s="126" t="s">
        <v>323</v>
      </c>
      <c r="G16" s="130"/>
    </row>
    <row r="17" spans="1:9" ht="28" hidden="1" x14ac:dyDescent="0.3">
      <c r="A17" s="124" t="s">
        <v>230</v>
      </c>
      <c r="B17" s="131"/>
      <c r="C17" s="126" t="s">
        <v>323</v>
      </c>
      <c r="D17" s="130"/>
      <c r="E17" s="129"/>
      <c r="F17" s="126" t="s">
        <v>323</v>
      </c>
      <c r="G17" s="130"/>
    </row>
    <row r="18" spans="1:9" ht="42" hidden="1" x14ac:dyDescent="0.3">
      <c r="A18" s="239" t="s">
        <v>368</v>
      </c>
      <c r="B18" s="131"/>
      <c r="C18" s="126" t="s">
        <v>323</v>
      </c>
      <c r="D18" s="130"/>
      <c r="E18" s="129"/>
      <c r="F18" s="126" t="s">
        <v>323</v>
      </c>
      <c r="G18" s="130"/>
    </row>
    <row r="19" spans="1:9" ht="56.5" hidden="1" thickBot="1" x14ac:dyDescent="0.35">
      <c r="A19" s="240" t="s">
        <v>294</v>
      </c>
      <c r="B19" s="134"/>
      <c r="C19" s="128" t="s">
        <v>323</v>
      </c>
      <c r="D19" s="135"/>
      <c r="E19" s="129"/>
      <c r="F19" s="126" t="s">
        <v>323</v>
      </c>
      <c r="G19" s="130"/>
    </row>
    <row r="20" spans="1:9" ht="87" customHeight="1" thickBot="1" x14ac:dyDescent="0.35">
      <c r="A20" s="198" t="s">
        <v>194</v>
      </c>
      <c r="B20" s="341"/>
      <c r="C20" s="342"/>
      <c r="D20" s="342"/>
      <c r="E20" s="342"/>
      <c r="F20" s="342"/>
      <c r="G20" s="343"/>
    </row>
    <row r="21" spans="1:9" ht="42.5" thickBot="1" x14ac:dyDescent="0.35">
      <c r="A21" s="199" t="s">
        <v>12</v>
      </c>
      <c r="B21" s="183" t="s">
        <v>79</v>
      </c>
      <c r="C21" s="112" t="s">
        <v>80</v>
      </c>
      <c r="D21" s="112" t="s">
        <v>24</v>
      </c>
      <c r="E21" s="112" t="s">
        <v>78</v>
      </c>
      <c r="F21" s="112" t="s">
        <v>81</v>
      </c>
      <c r="G21" s="112" t="s">
        <v>24</v>
      </c>
      <c r="H21" s="119" t="e">
        <f>'Formulas HHSA'!E4</f>
        <v>#DIV/0!</v>
      </c>
      <c r="I21" s="120" t="e">
        <f>'Formulas HHSA'!I4</f>
        <v>#DIV/0!</v>
      </c>
    </row>
    <row r="22" spans="1:9" x14ac:dyDescent="0.3">
      <c r="A22" s="142" t="s">
        <v>13</v>
      </c>
      <c r="B22" s="129"/>
      <c r="C22" s="126"/>
      <c r="D22" s="130"/>
      <c r="E22" s="129"/>
      <c r="F22" s="145"/>
      <c r="G22" s="130"/>
    </row>
    <row r="23" spans="1:9" x14ac:dyDescent="0.3">
      <c r="A23" s="142" t="s">
        <v>14</v>
      </c>
      <c r="B23" s="129"/>
      <c r="C23" s="126"/>
      <c r="D23" s="130"/>
      <c r="E23" s="129"/>
      <c r="F23" s="126"/>
      <c r="G23" s="130"/>
    </row>
    <row r="24" spans="1:9" ht="28" x14ac:dyDescent="0.3">
      <c r="A24" s="142" t="s">
        <v>295</v>
      </c>
      <c r="B24" s="129"/>
      <c r="C24" s="126"/>
      <c r="D24" s="130"/>
      <c r="E24" s="129"/>
      <c r="F24" s="126"/>
      <c r="G24" s="130"/>
    </row>
    <row r="25" spans="1:9" ht="28" x14ac:dyDescent="0.3">
      <c r="A25" s="143" t="s">
        <v>296</v>
      </c>
      <c r="B25" s="129"/>
      <c r="C25" s="126"/>
      <c r="D25" s="130"/>
      <c r="E25" s="129"/>
      <c r="F25" s="126"/>
      <c r="G25" s="130"/>
    </row>
    <row r="26" spans="1:9" x14ac:dyDescent="0.3">
      <c r="A26" s="143" t="s">
        <v>15</v>
      </c>
      <c r="B26" s="129"/>
      <c r="C26" s="126"/>
      <c r="D26" s="130"/>
      <c r="E26" s="129"/>
      <c r="F26" s="126"/>
      <c r="G26" s="130"/>
    </row>
    <row r="27" spans="1:9" x14ac:dyDescent="0.3">
      <c r="A27" s="143" t="s">
        <v>16</v>
      </c>
      <c r="B27" s="129"/>
      <c r="C27" s="126"/>
      <c r="D27" s="130"/>
      <c r="E27" s="129"/>
      <c r="F27" s="126"/>
      <c r="G27" s="130"/>
    </row>
    <row r="28" spans="1:9" ht="28" x14ac:dyDescent="0.3">
      <c r="A28" s="142" t="s">
        <v>85</v>
      </c>
      <c r="B28" s="129"/>
      <c r="C28" s="126"/>
      <c r="D28" s="130"/>
      <c r="E28" s="129"/>
      <c r="F28" s="126"/>
      <c r="G28" s="130"/>
    </row>
    <row r="29" spans="1:9" x14ac:dyDescent="0.3">
      <c r="A29" s="142" t="s">
        <v>17</v>
      </c>
      <c r="B29" s="129"/>
      <c r="C29" s="126"/>
      <c r="D29" s="130"/>
      <c r="E29" s="129"/>
      <c r="F29" s="126"/>
      <c r="G29" s="130"/>
    </row>
    <row r="30" spans="1:9" ht="28" x14ac:dyDescent="0.3">
      <c r="A30" s="142" t="s">
        <v>117</v>
      </c>
      <c r="B30" s="129"/>
      <c r="C30" s="126"/>
      <c r="D30" s="130"/>
      <c r="E30" s="129"/>
      <c r="F30" s="126"/>
      <c r="G30" s="130"/>
    </row>
    <row r="31" spans="1:9" ht="28" x14ac:dyDescent="0.3">
      <c r="A31" s="142" t="s">
        <v>18</v>
      </c>
      <c r="B31" s="129"/>
      <c r="C31" s="126"/>
      <c r="D31" s="130"/>
      <c r="E31" s="129"/>
      <c r="F31" s="126"/>
      <c r="G31" s="130"/>
    </row>
    <row r="32" spans="1:9" ht="17.25" customHeight="1" x14ac:dyDescent="0.3">
      <c r="A32" s="142" t="s">
        <v>19</v>
      </c>
      <c r="B32" s="129"/>
      <c r="C32" s="126"/>
      <c r="D32" s="130"/>
      <c r="E32" s="129"/>
      <c r="F32" s="126"/>
      <c r="G32" s="130"/>
    </row>
    <row r="33" spans="1:9" ht="28" x14ac:dyDescent="0.3">
      <c r="A33" s="142" t="s">
        <v>86</v>
      </c>
      <c r="B33" s="129"/>
      <c r="C33" s="126"/>
      <c r="D33" s="130"/>
      <c r="E33" s="129"/>
      <c r="F33" s="126"/>
      <c r="G33" s="130"/>
    </row>
    <row r="34" spans="1:9" ht="42" x14ac:dyDescent="0.3">
      <c r="A34" s="142" t="s">
        <v>297</v>
      </c>
      <c r="B34" s="129"/>
      <c r="C34" s="126"/>
      <c r="D34" s="130"/>
      <c r="E34" s="129"/>
      <c r="F34" s="126"/>
      <c r="G34" s="130"/>
    </row>
    <row r="35" spans="1:9" ht="28" x14ac:dyDescent="0.3">
      <c r="A35" s="142" t="s">
        <v>20</v>
      </c>
      <c r="B35" s="129"/>
      <c r="C35" s="126"/>
      <c r="D35" s="130"/>
      <c r="E35" s="129"/>
      <c r="F35" s="126"/>
      <c r="G35" s="130"/>
    </row>
    <row r="36" spans="1:9" ht="28" x14ac:dyDescent="0.3">
      <c r="A36" s="142" t="s">
        <v>87</v>
      </c>
      <c r="B36" s="129"/>
      <c r="C36" s="126"/>
      <c r="D36" s="130"/>
      <c r="E36" s="129"/>
      <c r="F36" s="126"/>
      <c r="G36" s="130"/>
    </row>
    <row r="37" spans="1:9" ht="28" x14ac:dyDescent="0.3">
      <c r="A37" s="142" t="s">
        <v>83</v>
      </c>
      <c r="B37" s="129"/>
      <c r="C37" s="126"/>
      <c r="D37" s="130"/>
      <c r="E37" s="129"/>
      <c r="F37" s="126"/>
      <c r="G37" s="130"/>
    </row>
    <row r="38" spans="1:9" ht="28.5" thickBot="1" x14ac:dyDescent="0.35">
      <c r="A38" s="144" t="s">
        <v>84</v>
      </c>
      <c r="B38" s="129"/>
      <c r="C38" s="128"/>
      <c r="D38" s="130"/>
      <c r="E38" s="129"/>
      <c r="F38" s="128"/>
      <c r="G38" s="130"/>
    </row>
    <row r="39" spans="1:9" ht="71.25" customHeight="1" thickBot="1" x14ac:dyDescent="0.35">
      <c r="A39" s="198" t="s">
        <v>195</v>
      </c>
      <c r="B39" s="341"/>
      <c r="C39" s="342"/>
      <c r="D39" s="342"/>
      <c r="E39" s="342"/>
      <c r="F39" s="342"/>
      <c r="G39" s="343"/>
    </row>
    <row r="40" spans="1:9" ht="42.5" thickBot="1" x14ac:dyDescent="0.35">
      <c r="A40" s="150" t="s">
        <v>105</v>
      </c>
      <c r="B40" s="121" t="s">
        <v>79</v>
      </c>
      <c r="C40" s="117" t="s">
        <v>80</v>
      </c>
      <c r="D40" s="147" t="s">
        <v>24</v>
      </c>
      <c r="E40" s="116" t="s">
        <v>78</v>
      </c>
      <c r="F40" s="117" t="s">
        <v>81</v>
      </c>
      <c r="G40" s="118" t="s">
        <v>24</v>
      </c>
      <c r="H40" s="119" t="e">
        <f>'Formulas HHSA'!E5</f>
        <v>#DIV/0!</v>
      </c>
      <c r="I40" s="120" t="e">
        <f>'Formulas HHSA'!I5</f>
        <v>#DIV/0!</v>
      </c>
    </row>
    <row r="41" spans="1:9" ht="56" x14ac:dyDescent="0.3">
      <c r="A41" s="56" t="s">
        <v>298</v>
      </c>
      <c r="B41" s="148"/>
      <c r="C41" s="126"/>
      <c r="D41" s="130"/>
      <c r="E41" s="129"/>
      <c r="F41" s="126"/>
      <c r="G41" s="130"/>
    </row>
    <row r="42" spans="1:9" ht="42" customHeight="1" x14ac:dyDescent="0.3">
      <c r="A42" s="142" t="s">
        <v>88</v>
      </c>
      <c r="B42" s="148"/>
      <c r="C42" s="126"/>
      <c r="D42" s="130"/>
      <c r="E42" s="129"/>
      <c r="F42" s="126"/>
      <c r="G42" s="130"/>
    </row>
    <row r="43" spans="1:9" ht="56" x14ac:dyDescent="0.3">
      <c r="A43" s="142" t="s">
        <v>106</v>
      </c>
      <c r="B43" s="148"/>
      <c r="C43" s="126"/>
      <c r="D43" s="130"/>
      <c r="E43" s="129"/>
      <c r="F43" s="126"/>
      <c r="G43" s="130"/>
    </row>
    <row r="44" spans="1:9" ht="42" x14ac:dyDescent="0.3">
      <c r="A44" s="142" t="s">
        <v>107</v>
      </c>
      <c r="B44" s="149"/>
      <c r="C44" s="126"/>
      <c r="D44" s="130"/>
      <c r="E44" s="129"/>
      <c r="F44" s="126"/>
      <c r="G44" s="130"/>
    </row>
    <row r="45" spans="1:9" ht="56" x14ac:dyDescent="0.3">
      <c r="A45" s="142" t="s">
        <v>108</v>
      </c>
      <c r="B45" s="149"/>
      <c r="C45" s="126"/>
      <c r="D45" s="130"/>
      <c r="E45" s="129"/>
      <c r="F45" s="126"/>
      <c r="G45" s="130"/>
    </row>
    <row r="46" spans="1:9" ht="28" x14ac:dyDescent="0.3">
      <c r="A46" s="143" t="s">
        <v>25</v>
      </c>
      <c r="B46" s="149"/>
      <c r="C46" s="126"/>
      <c r="D46" s="130"/>
      <c r="E46" s="129"/>
      <c r="F46" s="126"/>
      <c r="G46" s="130"/>
    </row>
    <row r="47" spans="1:9" ht="28" x14ac:dyDescent="0.3">
      <c r="A47" s="142" t="s">
        <v>83</v>
      </c>
      <c r="B47" s="149"/>
      <c r="C47" s="126"/>
      <c r="D47" s="130"/>
      <c r="E47" s="129"/>
      <c r="F47" s="126"/>
      <c r="G47" s="130"/>
    </row>
    <row r="48" spans="1:9" ht="28.5" thickBot="1" x14ac:dyDescent="0.35">
      <c r="A48" s="142" t="s">
        <v>84</v>
      </c>
      <c r="B48" s="149"/>
      <c r="C48" s="126"/>
      <c r="D48" s="130"/>
      <c r="E48" s="129"/>
      <c r="F48" s="126"/>
      <c r="G48" s="130"/>
    </row>
    <row r="49" spans="1:9" hidden="1" x14ac:dyDescent="0.3">
      <c r="A49" s="151" t="s">
        <v>284</v>
      </c>
      <c r="B49" s="200"/>
      <c r="C49" s="138"/>
      <c r="D49" s="139"/>
      <c r="E49" s="140"/>
      <c r="F49" s="138"/>
      <c r="G49" s="139"/>
    </row>
    <row r="50" spans="1:9" ht="42" hidden="1" x14ac:dyDescent="0.3">
      <c r="A50" s="162" t="s">
        <v>299</v>
      </c>
      <c r="B50" s="149"/>
      <c r="C50" s="126" t="s">
        <v>323</v>
      </c>
      <c r="D50" s="130"/>
      <c r="E50" s="129"/>
      <c r="F50" s="126" t="s">
        <v>323</v>
      </c>
      <c r="G50" s="130"/>
    </row>
    <row r="51" spans="1:9" ht="42.5" hidden="1" thickBot="1" x14ac:dyDescent="0.35">
      <c r="A51" s="234" t="s">
        <v>300</v>
      </c>
      <c r="B51" s="152"/>
      <c r="C51" s="153" t="s">
        <v>323</v>
      </c>
      <c r="D51" s="154"/>
      <c r="E51" s="129"/>
      <c r="F51" s="126" t="s">
        <v>323</v>
      </c>
      <c r="G51" s="154"/>
    </row>
    <row r="52" spans="1:9" ht="72.75" customHeight="1" thickBot="1" x14ac:dyDescent="0.35">
      <c r="A52" s="198" t="s">
        <v>196</v>
      </c>
      <c r="B52" s="341"/>
      <c r="C52" s="342"/>
      <c r="D52" s="342"/>
      <c r="E52" s="342"/>
      <c r="F52" s="342"/>
      <c r="G52" s="343"/>
    </row>
    <row r="53" spans="1:9" ht="56.5" thickBot="1" x14ac:dyDescent="0.35">
      <c r="A53" s="146" t="s">
        <v>237</v>
      </c>
      <c r="B53" s="116" t="s">
        <v>79</v>
      </c>
      <c r="C53" s="117" t="s">
        <v>80</v>
      </c>
      <c r="D53" s="117" t="s">
        <v>24</v>
      </c>
      <c r="E53" s="117" t="s">
        <v>78</v>
      </c>
      <c r="F53" s="117" t="s">
        <v>81</v>
      </c>
      <c r="G53" s="118" t="s">
        <v>24</v>
      </c>
      <c r="H53" s="119" t="e">
        <f>'Formulas HHSA'!E6</f>
        <v>#DIV/0!</v>
      </c>
      <c r="I53" s="120" t="e">
        <f>'Formulas HHSA'!I6</f>
        <v>#DIV/0!</v>
      </c>
    </row>
    <row r="54" spans="1:9" ht="28" x14ac:dyDescent="0.3">
      <c r="A54" s="122" t="s">
        <v>103</v>
      </c>
      <c r="B54" s="158"/>
      <c r="C54" s="126"/>
      <c r="D54" s="130"/>
      <c r="E54" s="156"/>
      <c r="F54" s="156"/>
      <c r="G54" s="159"/>
    </row>
    <row r="55" spans="1:9" ht="28" x14ac:dyDescent="0.3">
      <c r="A55" s="123" t="s">
        <v>9</v>
      </c>
      <c r="B55" s="158"/>
      <c r="C55" s="126"/>
      <c r="D55" s="130"/>
      <c r="E55" s="129"/>
      <c r="F55" s="126"/>
      <c r="G55" s="130"/>
    </row>
    <row r="56" spans="1:9" ht="28" x14ac:dyDescent="0.3">
      <c r="A56" s="123" t="s">
        <v>7</v>
      </c>
      <c r="B56" s="158"/>
      <c r="C56" s="126"/>
      <c r="D56" s="130"/>
      <c r="E56" s="129"/>
      <c r="F56" s="126"/>
      <c r="G56" s="130"/>
    </row>
    <row r="57" spans="1:9" x14ac:dyDescent="0.3">
      <c r="A57" s="123" t="s">
        <v>8</v>
      </c>
      <c r="B57" s="158"/>
      <c r="C57" s="126"/>
      <c r="D57" s="130"/>
      <c r="E57" s="129"/>
      <c r="F57" s="126"/>
      <c r="G57" s="130"/>
    </row>
    <row r="58" spans="1:9" ht="28" x14ac:dyDescent="0.3">
      <c r="A58" s="124" t="s">
        <v>11</v>
      </c>
      <c r="B58" s="158"/>
      <c r="C58" s="126"/>
      <c r="D58" s="130"/>
      <c r="E58" s="129"/>
      <c r="F58" s="126"/>
      <c r="G58" s="130"/>
    </row>
    <row r="59" spans="1:9" ht="28" x14ac:dyDescent="0.3">
      <c r="A59" s="124" t="s">
        <v>83</v>
      </c>
      <c r="B59" s="158"/>
      <c r="C59" s="126"/>
      <c r="D59" s="130"/>
      <c r="E59" s="129"/>
      <c r="F59" s="126"/>
      <c r="G59" s="130"/>
    </row>
    <row r="60" spans="1:9" ht="28" x14ac:dyDescent="0.3">
      <c r="A60" s="124" t="s">
        <v>84</v>
      </c>
      <c r="B60" s="158"/>
      <c r="C60" s="126"/>
      <c r="D60" s="130"/>
      <c r="E60" s="129"/>
      <c r="F60" s="126"/>
      <c r="G60" s="130"/>
    </row>
    <row r="61" spans="1:9" ht="14.5" thickBot="1" x14ac:dyDescent="0.35">
      <c r="A61" s="245" t="s">
        <v>238</v>
      </c>
      <c r="B61" s="158"/>
      <c r="C61" s="126"/>
      <c r="D61" s="130"/>
      <c r="E61" s="129"/>
      <c r="F61" s="126"/>
      <c r="G61" s="130"/>
    </row>
    <row r="62" spans="1:9" hidden="1" x14ac:dyDescent="0.3">
      <c r="A62" s="235" t="s">
        <v>239</v>
      </c>
      <c r="B62" s="178"/>
      <c r="C62" s="138"/>
      <c r="D62" s="139"/>
      <c r="E62" s="140"/>
      <c r="F62" s="138"/>
      <c r="G62" s="139"/>
    </row>
    <row r="63" spans="1:9" ht="42.5" hidden="1" thickBot="1" x14ac:dyDescent="0.35">
      <c r="A63" s="236" t="s">
        <v>267</v>
      </c>
      <c r="B63" s="160"/>
      <c r="C63" s="128" t="s">
        <v>323</v>
      </c>
      <c r="D63" s="135"/>
      <c r="E63" s="161"/>
      <c r="F63" s="128" t="s">
        <v>323</v>
      </c>
      <c r="G63" s="135"/>
    </row>
    <row r="64" spans="1:9" ht="62.25" customHeight="1" thickBot="1" x14ac:dyDescent="0.35">
      <c r="A64" s="198" t="s">
        <v>197</v>
      </c>
      <c r="B64" s="341"/>
      <c r="C64" s="342"/>
      <c r="D64" s="342"/>
      <c r="E64" s="342"/>
      <c r="F64" s="342"/>
      <c r="G64" s="343"/>
    </row>
    <row r="65" spans="1:9" ht="70.5" thickBot="1" x14ac:dyDescent="0.35">
      <c r="A65" s="185" t="s">
        <v>288</v>
      </c>
      <c r="B65" s="121" t="s">
        <v>79</v>
      </c>
      <c r="C65" s="117" t="s">
        <v>80</v>
      </c>
      <c r="D65" s="117" t="s">
        <v>24</v>
      </c>
      <c r="E65" s="117" t="s">
        <v>78</v>
      </c>
      <c r="F65" s="117" t="s">
        <v>81</v>
      </c>
      <c r="G65" s="118" t="s">
        <v>24</v>
      </c>
      <c r="H65" s="119" t="e">
        <f>'Formulas HHSA'!E7</f>
        <v>#DIV/0!</v>
      </c>
      <c r="I65" s="120" t="e">
        <f>'Formulas HHSA'!I7</f>
        <v>#DIV/0!</v>
      </c>
    </row>
    <row r="66" spans="1:9" ht="28" x14ac:dyDescent="0.3">
      <c r="A66" s="142" t="s">
        <v>89</v>
      </c>
      <c r="B66" s="148"/>
      <c r="C66" s="126"/>
      <c r="D66" s="130"/>
      <c r="E66" s="114"/>
      <c r="F66" s="114"/>
      <c r="G66" s="114"/>
    </row>
    <row r="67" spans="1:9" ht="28" x14ac:dyDescent="0.3">
      <c r="A67" s="142" t="s">
        <v>2</v>
      </c>
      <c r="B67" s="148"/>
      <c r="C67" s="126"/>
      <c r="D67" s="130"/>
      <c r="E67" s="114"/>
      <c r="F67" s="114"/>
      <c r="G67" s="114"/>
    </row>
    <row r="68" spans="1:9" ht="28" x14ac:dyDescent="0.3">
      <c r="A68" s="142" t="s">
        <v>104</v>
      </c>
      <c r="B68" s="148"/>
      <c r="C68" s="126"/>
      <c r="D68" s="130"/>
      <c r="E68" s="129"/>
      <c r="F68" s="126"/>
      <c r="G68" s="130"/>
    </row>
    <row r="69" spans="1:9" ht="28" x14ac:dyDescent="0.3">
      <c r="A69" s="142" t="s">
        <v>36</v>
      </c>
      <c r="B69" s="148"/>
      <c r="C69" s="126"/>
      <c r="D69" s="130"/>
      <c r="E69" s="129"/>
      <c r="F69" s="126"/>
      <c r="G69" s="130"/>
    </row>
    <row r="70" spans="1:9" ht="28" x14ac:dyDescent="0.3">
      <c r="A70" s="142" t="s">
        <v>289</v>
      </c>
      <c r="B70" s="148"/>
      <c r="C70" s="126"/>
      <c r="D70" s="130"/>
      <c r="E70" s="129"/>
      <c r="F70" s="126"/>
      <c r="G70" s="130"/>
    </row>
    <row r="71" spans="1:9" ht="28" x14ac:dyDescent="0.3">
      <c r="A71" s="142" t="s">
        <v>290</v>
      </c>
      <c r="B71" s="148"/>
      <c r="C71" s="126"/>
      <c r="D71" s="130"/>
      <c r="E71" s="114"/>
      <c r="F71" s="114"/>
      <c r="G71" s="114"/>
    </row>
    <row r="72" spans="1:9" ht="42" x14ac:dyDescent="0.3">
      <c r="A72" s="142" t="s">
        <v>90</v>
      </c>
      <c r="B72" s="148"/>
      <c r="C72" s="126"/>
      <c r="D72" s="130"/>
      <c r="E72" s="129"/>
      <c r="F72" s="126"/>
      <c r="G72" s="130"/>
    </row>
    <row r="73" spans="1:9" ht="42" x14ac:dyDescent="0.3">
      <c r="A73" s="162" t="s">
        <v>130</v>
      </c>
      <c r="B73" s="148"/>
      <c r="C73" s="126"/>
      <c r="D73" s="130"/>
      <c r="E73" s="129"/>
      <c r="F73" s="126"/>
      <c r="G73" s="130"/>
    </row>
    <row r="74" spans="1:9" ht="28" x14ac:dyDescent="0.3">
      <c r="A74" s="142" t="s">
        <v>3</v>
      </c>
      <c r="B74" s="148"/>
      <c r="C74" s="126"/>
      <c r="D74" s="130"/>
      <c r="E74" s="129"/>
      <c r="F74" s="126"/>
      <c r="G74" s="130"/>
    </row>
    <row r="75" spans="1:9" ht="28" x14ac:dyDescent="0.3">
      <c r="A75" s="142" t="s">
        <v>291</v>
      </c>
      <c r="B75" s="148"/>
      <c r="C75" s="126"/>
      <c r="D75" s="130"/>
      <c r="E75" s="129"/>
      <c r="F75" s="126"/>
      <c r="G75" s="130"/>
    </row>
    <row r="76" spans="1:9" ht="28" x14ac:dyDescent="0.3">
      <c r="A76" s="142" t="s">
        <v>6</v>
      </c>
      <c r="B76" s="148"/>
      <c r="C76" s="126"/>
      <c r="D76" s="130"/>
      <c r="E76" s="129"/>
      <c r="F76" s="126"/>
      <c r="G76" s="130"/>
    </row>
    <row r="77" spans="1:9" ht="28" x14ac:dyDescent="0.3">
      <c r="A77" s="142" t="s">
        <v>4</v>
      </c>
      <c r="B77" s="148"/>
      <c r="C77" s="126"/>
      <c r="D77" s="130"/>
      <c r="E77" s="129"/>
      <c r="F77" s="126"/>
      <c r="G77" s="130"/>
    </row>
    <row r="78" spans="1:9" ht="28" x14ac:dyDescent="0.3">
      <c r="A78" s="142" t="s">
        <v>5</v>
      </c>
      <c r="B78" s="148"/>
      <c r="C78" s="126"/>
      <c r="D78" s="130"/>
      <c r="E78" s="129"/>
      <c r="F78" s="126"/>
      <c r="G78" s="130"/>
    </row>
    <row r="79" spans="1:9" ht="28" x14ac:dyDescent="0.3">
      <c r="A79" s="142" t="s">
        <v>83</v>
      </c>
      <c r="B79" s="148"/>
      <c r="C79" s="126"/>
      <c r="D79" s="130"/>
      <c r="E79" s="129"/>
      <c r="F79" s="126"/>
      <c r="G79" s="130"/>
    </row>
    <row r="80" spans="1:9" ht="28.5" thickBot="1" x14ac:dyDescent="0.35">
      <c r="A80" s="142" t="s">
        <v>84</v>
      </c>
      <c r="B80" s="163"/>
      <c r="C80" s="153"/>
      <c r="D80" s="154"/>
      <c r="E80" s="155"/>
      <c r="F80" s="153"/>
      <c r="G80" s="154"/>
    </row>
    <row r="81" spans="1:9" hidden="1" x14ac:dyDescent="0.3">
      <c r="A81" s="151" t="s">
        <v>340</v>
      </c>
      <c r="B81" s="209"/>
      <c r="C81" s="210"/>
      <c r="D81" s="211"/>
      <c r="E81" s="212"/>
      <c r="F81" s="210"/>
      <c r="G81" s="211"/>
    </row>
    <row r="82" spans="1:9" ht="28.5" hidden="1" thickBot="1" x14ac:dyDescent="0.35">
      <c r="A82" s="142" t="s">
        <v>341</v>
      </c>
      <c r="B82" s="148"/>
      <c r="C82" s="126" t="s">
        <v>323</v>
      </c>
      <c r="D82" s="130"/>
      <c r="E82" s="129"/>
      <c r="F82" s="237" t="s">
        <v>323</v>
      </c>
      <c r="G82" s="130"/>
    </row>
    <row r="83" spans="1:9" ht="69.75" customHeight="1" thickBot="1" x14ac:dyDescent="0.35">
      <c r="A83" s="198" t="s">
        <v>198</v>
      </c>
      <c r="B83" s="341"/>
      <c r="C83" s="342"/>
      <c r="D83" s="342"/>
      <c r="E83" s="342"/>
      <c r="F83" s="342"/>
      <c r="G83" s="343"/>
    </row>
    <row r="84" spans="1:9" ht="42.5" thickBot="1" x14ac:dyDescent="0.35">
      <c r="A84" s="244" t="s">
        <v>338</v>
      </c>
      <c r="B84" s="116" t="s">
        <v>79</v>
      </c>
      <c r="C84" s="117" t="s">
        <v>80</v>
      </c>
      <c r="D84" s="117" t="s">
        <v>24</v>
      </c>
      <c r="E84" s="117" t="s">
        <v>78</v>
      </c>
      <c r="F84" s="117" t="s">
        <v>81</v>
      </c>
      <c r="G84" s="118" t="s">
        <v>24</v>
      </c>
      <c r="H84" s="119" t="e">
        <f>'Formulas HHSA'!E8</f>
        <v>#DIV/0!</v>
      </c>
      <c r="I84" s="120" t="e">
        <f>'Formulas HHSA'!I8</f>
        <v>#DIV/0!</v>
      </c>
    </row>
    <row r="85" spans="1:9" ht="70" x14ac:dyDescent="0.3">
      <c r="A85" s="142" t="s">
        <v>344</v>
      </c>
      <c r="B85" s="158"/>
      <c r="C85" s="126"/>
      <c r="D85" s="130"/>
      <c r="E85" s="129"/>
      <c r="F85" s="126"/>
      <c r="G85" s="130"/>
    </row>
    <row r="86" spans="1:9" ht="42" x14ac:dyDescent="0.3">
      <c r="A86" s="142" t="s">
        <v>345</v>
      </c>
      <c r="B86" s="158"/>
      <c r="C86" s="126"/>
      <c r="D86" s="130"/>
      <c r="E86" s="129"/>
      <c r="F86" s="126"/>
      <c r="G86" s="130"/>
    </row>
    <row r="87" spans="1:9" ht="70" x14ac:dyDescent="0.3">
      <c r="A87" s="142" t="s">
        <v>358</v>
      </c>
      <c r="B87" s="158"/>
      <c r="C87" s="126"/>
      <c r="D87" s="130"/>
      <c r="E87" s="129"/>
      <c r="F87" s="126"/>
      <c r="G87" s="130"/>
    </row>
    <row r="88" spans="1:9" ht="42" x14ac:dyDescent="0.3">
      <c r="A88" s="142" t="s">
        <v>346</v>
      </c>
      <c r="B88" s="158"/>
      <c r="C88" s="126"/>
      <c r="D88" s="130"/>
      <c r="E88" s="129"/>
      <c r="F88" s="126"/>
      <c r="G88" s="130"/>
    </row>
    <row r="89" spans="1:9" ht="42" x14ac:dyDescent="0.3">
      <c r="A89" s="142" t="s">
        <v>347</v>
      </c>
      <c r="B89" s="158"/>
      <c r="C89" s="126"/>
      <c r="D89" s="130"/>
      <c r="E89" s="129"/>
      <c r="F89" s="126"/>
      <c r="G89" s="130"/>
    </row>
    <row r="90" spans="1:9" ht="28" x14ac:dyDescent="0.3">
      <c r="A90" s="142" t="s">
        <v>348</v>
      </c>
      <c r="B90" s="158"/>
      <c r="C90" s="126"/>
      <c r="D90" s="130"/>
      <c r="E90" s="129"/>
      <c r="F90" s="126"/>
      <c r="G90" s="130"/>
    </row>
    <row r="91" spans="1:9" ht="28" x14ac:dyDescent="0.3">
      <c r="A91" s="142" t="s">
        <v>359</v>
      </c>
      <c r="B91" s="158"/>
      <c r="C91" s="126"/>
      <c r="D91" s="130"/>
      <c r="E91" s="129"/>
      <c r="F91" s="126"/>
      <c r="G91" s="130"/>
    </row>
    <row r="92" spans="1:9" ht="28" x14ac:dyDescent="0.3">
      <c r="A92" s="142" t="s">
        <v>352</v>
      </c>
      <c r="B92" s="158"/>
      <c r="C92" s="126"/>
      <c r="D92" s="130"/>
      <c r="E92" s="129"/>
      <c r="F92" s="126"/>
      <c r="G92" s="130"/>
    </row>
    <row r="93" spans="1:9" ht="42" x14ac:dyDescent="0.3">
      <c r="A93" s="142" t="s">
        <v>350</v>
      </c>
      <c r="B93" s="158"/>
      <c r="C93" s="126"/>
      <c r="D93" s="130"/>
      <c r="E93" s="129"/>
      <c r="F93" s="126"/>
      <c r="G93" s="130"/>
    </row>
    <row r="94" spans="1:9" ht="42" x14ac:dyDescent="0.3">
      <c r="A94" s="142" t="s">
        <v>349</v>
      </c>
      <c r="B94" s="158"/>
      <c r="C94" s="126"/>
      <c r="D94" s="130"/>
      <c r="E94" s="129"/>
      <c r="F94" s="126"/>
      <c r="G94" s="130"/>
    </row>
    <row r="95" spans="1:9" ht="28" x14ac:dyDescent="0.3">
      <c r="A95" s="142" t="s">
        <v>351</v>
      </c>
      <c r="B95" s="158"/>
      <c r="C95" s="126"/>
      <c r="D95" s="130"/>
      <c r="E95" s="129"/>
      <c r="F95" s="126"/>
      <c r="G95" s="130"/>
    </row>
    <row r="96" spans="1:9" ht="28" x14ac:dyDescent="0.3">
      <c r="A96" s="142" t="s">
        <v>83</v>
      </c>
      <c r="B96" s="158"/>
      <c r="C96" s="126"/>
      <c r="D96" s="130"/>
      <c r="E96" s="129"/>
      <c r="F96" s="126"/>
      <c r="G96" s="130"/>
    </row>
    <row r="97" spans="1:9" ht="28.5" thickBot="1" x14ac:dyDescent="0.35">
      <c r="A97" s="142" t="s">
        <v>84</v>
      </c>
      <c r="B97" s="158"/>
      <c r="C97" s="126"/>
      <c r="D97" s="130"/>
      <c r="E97" s="129"/>
      <c r="F97" s="126"/>
      <c r="G97" s="130"/>
    </row>
    <row r="98" spans="1:9" ht="70.5" customHeight="1" thickBot="1" x14ac:dyDescent="0.35">
      <c r="A98" s="192" t="s">
        <v>343</v>
      </c>
      <c r="B98" s="341"/>
      <c r="C98" s="342"/>
      <c r="D98" s="342"/>
      <c r="E98" s="342"/>
      <c r="F98" s="342"/>
      <c r="G98" s="343"/>
    </row>
    <row r="99" spans="1:9" ht="60.75" customHeight="1" thickBot="1" x14ac:dyDescent="0.35">
      <c r="A99" s="241" t="s">
        <v>240</v>
      </c>
      <c r="B99" s="116" t="s">
        <v>79</v>
      </c>
      <c r="C99" s="117" t="s">
        <v>80</v>
      </c>
      <c r="D99" s="117" t="s">
        <v>24</v>
      </c>
      <c r="E99" s="117" t="s">
        <v>78</v>
      </c>
      <c r="F99" s="117" t="s">
        <v>81</v>
      </c>
      <c r="G99" s="118" t="s">
        <v>24</v>
      </c>
      <c r="H99" s="119" t="e">
        <f>'Formulas HHSA'!E9</f>
        <v>#DIV/0!</v>
      </c>
      <c r="I99" s="120" t="e">
        <f>'Formulas HHSA'!I9</f>
        <v>#DIV/0!</v>
      </c>
    </row>
    <row r="100" spans="1:9" ht="56" x14ac:dyDescent="0.3">
      <c r="A100" s="201" t="s">
        <v>285</v>
      </c>
      <c r="B100" s="158"/>
      <c r="C100" s="126"/>
      <c r="D100" s="130"/>
      <c r="E100" s="129"/>
      <c r="F100" s="126"/>
      <c r="G100" s="130"/>
    </row>
    <row r="101" spans="1:9" ht="42" x14ac:dyDescent="0.3">
      <c r="A101" s="201" t="s">
        <v>241</v>
      </c>
      <c r="B101" s="158"/>
      <c r="C101" s="126"/>
      <c r="D101" s="130"/>
      <c r="E101" s="129"/>
      <c r="F101" s="126"/>
      <c r="G101" s="130"/>
    </row>
    <row r="102" spans="1:9" ht="56" x14ac:dyDescent="0.3">
      <c r="A102" s="201" t="s">
        <v>242</v>
      </c>
      <c r="B102" s="158"/>
      <c r="C102" s="126"/>
      <c r="D102" s="130"/>
      <c r="E102" s="129"/>
      <c r="F102" s="126"/>
      <c r="G102" s="130"/>
    </row>
    <row r="103" spans="1:9" ht="42" x14ac:dyDescent="0.3">
      <c r="A103" s="201" t="s">
        <v>286</v>
      </c>
      <c r="B103" s="158"/>
      <c r="C103" s="126"/>
      <c r="D103" s="130"/>
      <c r="E103" s="129"/>
      <c r="F103" s="126"/>
      <c r="G103" s="130"/>
    </row>
    <row r="104" spans="1:9" ht="56" x14ac:dyDescent="0.3">
      <c r="A104" s="201" t="s">
        <v>287</v>
      </c>
      <c r="B104" s="158"/>
      <c r="C104" s="126"/>
      <c r="D104" s="130"/>
      <c r="E104" s="129"/>
      <c r="F104" s="126"/>
      <c r="G104" s="130"/>
    </row>
    <row r="105" spans="1:9" ht="28" x14ac:dyDescent="0.3">
      <c r="A105" s="201" t="s">
        <v>302</v>
      </c>
      <c r="B105" s="158"/>
      <c r="C105" s="126"/>
      <c r="D105" s="130"/>
      <c r="E105" s="129"/>
      <c r="F105" s="126"/>
      <c r="G105" s="130"/>
    </row>
    <row r="106" spans="1:9" ht="42" x14ac:dyDescent="0.3">
      <c r="A106" s="201" t="s">
        <v>243</v>
      </c>
      <c r="B106" s="158"/>
      <c r="C106" s="126"/>
      <c r="D106" s="130"/>
      <c r="E106" s="129"/>
      <c r="F106" s="126"/>
      <c r="G106" s="130"/>
    </row>
    <row r="107" spans="1:9" ht="28" x14ac:dyDescent="0.3">
      <c r="A107" s="162" t="s">
        <v>83</v>
      </c>
      <c r="B107" s="158"/>
      <c r="C107" s="126"/>
      <c r="D107" s="130"/>
      <c r="E107" s="129"/>
      <c r="F107" s="126"/>
      <c r="G107" s="130"/>
    </row>
    <row r="108" spans="1:9" ht="28.5" thickBot="1" x14ac:dyDescent="0.35">
      <c r="A108" s="162" t="s">
        <v>84</v>
      </c>
      <c r="B108" s="158"/>
      <c r="C108" s="126"/>
      <c r="D108" s="130"/>
      <c r="E108" s="129"/>
      <c r="F108" s="126"/>
      <c r="G108" s="130"/>
    </row>
    <row r="109" spans="1:9" hidden="1" x14ac:dyDescent="0.3">
      <c r="A109" s="202" t="s">
        <v>301</v>
      </c>
      <c r="B109" s="178"/>
      <c r="C109" s="138"/>
      <c r="D109" s="139"/>
      <c r="E109" s="140"/>
      <c r="F109" s="138"/>
      <c r="G109" s="139"/>
    </row>
    <row r="110" spans="1:9" ht="42" hidden="1" x14ac:dyDescent="0.3">
      <c r="A110" s="162" t="s">
        <v>318</v>
      </c>
      <c r="B110" s="158"/>
      <c r="C110" s="126" t="s">
        <v>323</v>
      </c>
      <c r="D110" s="130"/>
      <c r="E110" s="129"/>
      <c r="F110" s="126" t="s">
        <v>323</v>
      </c>
      <c r="G110" s="130"/>
    </row>
    <row r="111" spans="1:9" ht="28" hidden="1" x14ac:dyDescent="0.3">
      <c r="A111" s="162" t="s">
        <v>303</v>
      </c>
      <c r="B111" s="158"/>
      <c r="C111" s="126" t="s">
        <v>323</v>
      </c>
      <c r="D111" s="130"/>
      <c r="E111" s="129"/>
      <c r="F111" s="126" t="s">
        <v>323</v>
      </c>
      <c r="G111" s="130"/>
    </row>
    <row r="112" spans="1:9" ht="42" hidden="1" x14ac:dyDescent="0.3">
      <c r="A112" s="162" t="s">
        <v>304</v>
      </c>
      <c r="B112" s="158"/>
      <c r="C112" s="126" t="s">
        <v>323</v>
      </c>
      <c r="D112" s="130"/>
      <c r="E112" s="129"/>
      <c r="F112" s="126" t="s">
        <v>323</v>
      </c>
      <c r="G112" s="130"/>
    </row>
    <row r="113" spans="1:9" ht="42.5" hidden="1" thickBot="1" x14ac:dyDescent="0.35">
      <c r="A113" s="162" t="s">
        <v>305</v>
      </c>
      <c r="B113" s="158"/>
      <c r="C113" s="126" t="s">
        <v>323</v>
      </c>
      <c r="D113" s="130"/>
      <c r="E113" s="129"/>
      <c r="F113" s="126" t="s">
        <v>323</v>
      </c>
      <c r="G113" s="130"/>
    </row>
    <row r="114" spans="1:9" ht="85.5" customHeight="1" thickBot="1" x14ac:dyDescent="0.35">
      <c r="A114" s="203" t="s">
        <v>244</v>
      </c>
      <c r="B114" s="341"/>
      <c r="C114" s="342"/>
      <c r="D114" s="342"/>
      <c r="E114" s="342"/>
      <c r="F114" s="342"/>
      <c r="G114" s="343"/>
    </row>
    <row r="115" spans="1:9" ht="42.5" thickBot="1" x14ac:dyDescent="0.35">
      <c r="A115" s="150" t="s">
        <v>129</v>
      </c>
      <c r="B115" s="116" t="s">
        <v>79</v>
      </c>
      <c r="C115" s="117" t="s">
        <v>80</v>
      </c>
      <c r="D115" s="117" t="s">
        <v>24</v>
      </c>
      <c r="E115" s="117" t="s">
        <v>78</v>
      </c>
      <c r="F115" s="117" t="s">
        <v>81</v>
      </c>
      <c r="G115" s="118" t="s">
        <v>24</v>
      </c>
      <c r="H115" s="119" t="e">
        <f>'Formulas HHSA'!E10</f>
        <v>#DIV/0!</v>
      </c>
      <c r="I115" s="120" t="e">
        <f>'Formulas HHSA'!I10</f>
        <v>#DIV/0!</v>
      </c>
    </row>
    <row r="116" spans="1:9" ht="28" x14ac:dyDescent="0.3">
      <c r="A116" s="177" t="s">
        <v>120</v>
      </c>
      <c r="B116" s="158"/>
      <c r="C116" s="126"/>
      <c r="D116" s="130"/>
      <c r="E116" s="129"/>
      <c r="F116" s="126"/>
      <c r="G116" s="130"/>
    </row>
    <row r="117" spans="1:9" ht="28" x14ac:dyDescent="0.3">
      <c r="A117" s="143" t="s">
        <v>121</v>
      </c>
      <c r="B117" s="158"/>
      <c r="C117" s="126"/>
      <c r="D117" s="130"/>
      <c r="E117" s="129"/>
      <c r="F117" s="126"/>
      <c r="G117" s="130"/>
    </row>
    <row r="118" spans="1:9" ht="28" x14ac:dyDescent="0.3">
      <c r="A118" s="143" t="s">
        <v>122</v>
      </c>
      <c r="B118" s="158"/>
      <c r="C118" s="126"/>
      <c r="D118" s="130"/>
      <c r="E118" s="129"/>
      <c r="F118" s="126"/>
      <c r="G118" s="130"/>
    </row>
    <row r="119" spans="1:9" ht="28" x14ac:dyDescent="0.3">
      <c r="A119" s="142" t="s">
        <v>123</v>
      </c>
      <c r="B119" s="158"/>
      <c r="C119" s="126"/>
      <c r="D119" s="130"/>
      <c r="E119" s="129"/>
      <c r="F119" s="126"/>
      <c r="G119" s="130"/>
    </row>
    <row r="120" spans="1:9" ht="28" x14ac:dyDescent="0.3">
      <c r="A120" s="142" t="s">
        <v>124</v>
      </c>
      <c r="B120" s="158"/>
      <c r="C120" s="126"/>
      <c r="D120" s="130"/>
      <c r="E120" s="129"/>
      <c r="F120" s="126"/>
      <c r="G120" s="130"/>
    </row>
    <row r="121" spans="1:9" ht="28" x14ac:dyDescent="0.3">
      <c r="A121" s="142" t="s">
        <v>273</v>
      </c>
      <c r="B121" s="158"/>
      <c r="C121" s="126"/>
      <c r="D121" s="130"/>
      <c r="E121" s="129"/>
      <c r="F121" s="126"/>
      <c r="G121" s="130"/>
    </row>
    <row r="122" spans="1:9" ht="42" x14ac:dyDescent="0.3">
      <c r="A122" s="142" t="s">
        <v>131</v>
      </c>
      <c r="B122" s="158"/>
      <c r="C122" s="126"/>
      <c r="D122" s="130"/>
      <c r="E122" s="129"/>
      <c r="F122" s="126"/>
      <c r="G122" s="130"/>
    </row>
    <row r="123" spans="1:9" ht="42" x14ac:dyDescent="0.3">
      <c r="A123" s="142" t="s">
        <v>125</v>
      </c>
      <c r="B123" s="158"/>
      <c r="C123" s="126"/>
      <c r="D123" s="130"/>
      <c r="E123" s="129"/>
      <c r="F123" s="126"/>
      <c r="G123" s="130"/>
    </row>
    <row r="124" spans="1:9" ht="28" x14ac:dyDescent="0.3">
      <c r="A124" s="142" t="s">
        <v>126</v>
      </c>
      <c r="B124" s="158"/>
      <c r="C124" s="126"/>
      <c r="D124" s="130"/>
      <c r="E124" s="129"/>
      <c r="F124" s="126"/>
      <c r="G124" s="130"/>
    </row>
    <row r="125" spans="1:9" ht="28" x14ac:dyDescent="0.3">
      <c r="A125" s="142" t="s">
        <v>83</v>
      </c>
      <c r="B125" s="158"/>
      <c r="C125" s="126"/>
      <c r="D125" s="130"/>
      <c r="E125" s="129"/>
      <c r="F125" s="126"/>
      <c r="G125" s="130"/>
    </row>
    <row r="126" spans="1:9" ht="56.5" thickBot="1" x14ac:dyDescent="0.35">
      <c r="A126" s="143" t="s">
        <v>127</v>
      </c>
      <c r="B126" s="158"/>
      <c r="C126" s="126"/>
      <c r="D126" s="130"/>
      <c r="E126" s="129"/>
      <c r="F126" s="126"/>
      <c r="G126" s="130"/>
    </row>
    <row r="127" spans="1:9" ht="66" customHeight="1" thickBot="1" x14ac:dyDescent="0.35">
      <c r="A127" s="198" t="s">
        <v>200</v>
      </c>
      <c r="B127" s="341"/>
      <c r="C127" s="342"/>
      <c r="D127" s="342"/>
      <c r="E127" s="342"/>
      <c r="F127" s="342"/>
      <c r="G127" s="343"/>
    </row>
    <row r="128" spans="1:9" ht="56.5" thickBot="1" x14ac:dyDescent="0.35">
      <c r="A128" s="243" t="s">
        <v>245</v>
      </c>
      <c r="B128" s="121" t="s">
        <v>79</v>
      </c>
      <c r="C128" s="117" t="s">
        <v>80</v>
      </c>
      <c r="D128" s="117" t="s">
        <v>24</v>
      </c>
      <c r="E128" s="117" t="s">
        <v>78</v>
      </c>
      <c r="F128" s="117" t="s">
        <v>81</v>
      </c>
      <c r="G128" s="118" t="s">
        <v>24</v>
      </c>
      <c r="H128" s="119" t="e">
        <f>'Formulas HHSA'!E11</f>
        <v>#DIV/0!</v>
      </c>
      <c r="I128" s="120" t="e">
        <f>'Formulas HHSA'!I11</f>
        <v>#DIV/0!</v>
      </c>
    </row>
    <row r="129" spans="1:9" ht="56" x14ac:dyDescent="0.3">
      <c r="A129" s="168" t="s">
        <v>246</v>
      </c>
      <c r="B129" s="148"/>
      <c r="C129" s="126"/>
      <c r="D129" s="130"/>
      <c r="E129" s="129"/>
      <c r="F129" s="126"/>
      <c r="G129" s="130"/>
    </row>
    <row r="130" spans="1:9" ht="70" x14ac:dyDescent="0.3">
      <c r="A130" s="142" t="s">
        <v>247</v>
      </c>
      <c r="B130" s="148"/>
      <c r="C130" s="126"/>
      <c r="D130" s="130"/>
      <c r="E130" s="129"/>
      <c r="F130" s="126"/>
      <c r="G130" s="130"/>
    </row>
    <row r="131" spans="1:9" ht="28" x14ac:dyDescent="0.3">
      <c r="A131" s="166" t="s">
        <v>248</v>
      </c>
      <c r="B131" s="148"/>
      <c r="C131" s="126"/>
      <c r="D131" s="130"/>
      <c r="E131" s="129"/>
      <c r="F131" s="126"/>
      <c r="G131" s="130"/>
    </row>
    <row r="132" spans="1:9" ht="28" x14ac:dyDescent="0.3">
      <c r="A132" s="166" t="s">
        <v>249</v>
      </c>
      <c r="B132" s="148"/>
      <c r="C132" s="126"/>
      <c r="D132" s="130"/>
      <c r="E132" s="129"/>
      <c r="F132" s="126"/>
      <c r="G132" s="130"/>
    </row>
    <row r="133" spans="1:9" ht="28" x14ac:dyDescent="0.3">
      <c r="A133" s="142" t="s">
        <v>83</v>
      </c>
      <c r="B133" s="148"/>
      <c r="C133" s="126"/>
      <c r="D133" s="130"/>
      <c r="E133" s="129"/>
      <c r="F133" s="126"/>
      <c r="G133" s="130"/>
    </row>
    <row r="134" spans="1:9" ht="28.5" thickBot="1" x14ac:dyDescent="0.35">
      <c r="A134" s="57" t="s">
        <v>84</v>
      </c>
      <c r="B134" s="163"/>
      <c r="C134" s="153"/>
      <c r="D134" s="154"/>
      <c r="E134" s="155"/>
      <c r="F134" s="153"/>
      <c r="G134" s="154"/>
    </row>
    <row r="135" spans="1:9" ht="69.75" customHeight="1" thickBot="1" x14ac:dyDescent="0.35">
      <c r="A135" s="204" t="s">
        <v>250</v>
      </c>
      <c r="B135" s="341"/>
      <c r="C135" s="342"/>
      <c r="D135" s="342"/>
      <c r="E135" s="342"/>
      <c r="F135" s="342"/>
      <c r="G135" s="343"/>
    </row>
    <row r="136" spans="1:9" ht="56.5" thickBot="1" x14ac:dyDescent="0.35">
      <c r="A136" s="242" t="s">
        <v>332</v>
      </c>
      <c r="B136" s="121" t="s">
        <v>79</v>
      </c>
      <c r="C136" s="117" t="s">
        <v>80</v>
      </c>
      <c r="D136" s="117" t="s">
        <v>24</v>
      </c>
      <c r="E136" s="117" t="s">
        <v>78</v>
      </c>
      <c r="F136" s="117" t="s">
        <v>81</v>
      </c>
      <c r="G136" s="118" t="s">
        <v>24</v>
      </c>
      <c r="H136" s="119" t="e">
        <f>'Formulas HHSA'!E12</f>
        <v>#DIV/0!</v>
      </c>
      <c r="I136" s="120" t="e">
        <f>'Formulas HHSA'!I12</f>
        <v>#DIV/0!</v>
      </c>
    </row>
    <row r="137" spans="1:9" ht="28" x14ac:dyDescent="0.3">
      <c r="A137" s="170" t="s">
        <v>270</v>
      </c>
      <c r="B137" s="148"/>
      <c r="C137" s="126"/>
      <c r="D137" s="130"/>
      <c r="E137" s="129"/>
      <c r="F137" s="126"/>
      <c r="G137" s="130"/>
    </row>
    <row r="138" spans="1:9" ht="28" x14ac:dyDescent="0.3">
      <c r="A138" s="162" t="s">
        <v>253</v>
      </c>
      <c r="B138" s="148"/>
      <c r="C138" s="126"/>
      <c r="D138" s="130"/>
      <c r="E138" s="129"/>
      <c r="F138" s="126"/>
      <c r="G138" s="130"/>
    </row>
    <row r="139" spans="1:9" ht="28" x14ac:dyDescent="0.3">
      <c r="A139" s="162" t="s">
        <v>292</v>
      </c>
      <c r="B139" s="148"/>
      <c r="C139" s="126"/>
      <c r="D139" s="130"/>
      <c r="E139" s="129"/>
      <c r="F139" s="126"/>
      <c r="G139" s="130"/>
    </row>
    <row r="140" spans="1:9" ht="28.5" thickBot="1" x14ac:dyDescent="0.35">
      <c r="A140" s="162" t="s">
        <v>254</v>
      </c>
      <c r="B140" s="148"/>
      <c r="C140" s="126"/>
      <c r="D140" s="130"/>
      <c r="E140" s="129"/>
      <c r="F140" s="126"/>
      <c r="G140" s="130"/>
    </row>
    <row r="141" spans="1:9" ht="48.75" customHeight="1" thickBot="1" x14ac:dyDescent="0.35">
      <c r="A141" s="204" t="s">
        <v>255</v>
      </c>
      <c r="B141" s="341"/>
      <c r="C141" s="342"/>
      <c r="D141" s="342"/>
      <c r="E141" s="342"/>
      <c r="F141" s="342"/>
      <c r="G141" s="343"/>
    </row>
    <row r="142" spans="1:9" ht="126.5" thickBot="1" x14ac:dyDescent="0.35">
      <c r="A142" s="150" t="s">
        <v>109</v>
      </c>
      <c r="B142" s="116" t="s">
        <v>79</v>
      </c>
      <c r="C142" s="117" t="s">
        <v>80</v>
      </c>
      <c r="D142" s="117" t="s">
        <v>24</v>
      </c>
      <c r="E142" s="117" t="s">
        <v>78</v>
      </c>
      <c r="F142" s="117" t="s">
        <v>81</v>
      </c>
      <c r="G142" s="118" t="s">
        <v>24</v>
      </c>
      <c r="H142" s="119" t="e">
        <f>'Formulas HHSA'!E13</f>
        <v>#DIV/0!</v>
      </c>
      <c r="I142" s="120" t="e">
        <f>'Formulas HHSA'!I13</f>
        <v>#DIV/0!</v>
      </c>
    </row>
    <row r="143" spans="1:9" ht="42" x14ac:dyDescent="0.3">
      <c r="A143" s="56" t="s">
        <v>110</v>
      </c>
      <c r="B143" s="158"/>
      <c r="C143" s="126"/>
      <c r="D143" s="130"/>
      <c r="E143" s="129"/>
      <c r="F143" s="126"/>
      <c r="G143" s="130"/>
    </row>
    <row r="144" spans="1:9" ht="28" x14ac:dyDescent="0.3">
      <c r="A144" s="171" t="s">
        <v>91</v>
      </c>
      <c r="B144" s="158"/>
      <c r="C144" s="126"/>
      <c r="D144" s="130"/>
      <c r="E144" s="129"/>
      <c r="F144" s="126"/>
      <c r="G144" s="130"/>
    </row>
    <row r="145" spans="1:7" ht="28" x14ac:dyDescent="0.3">
      <c r="A145" s="166" t="s">
        <v>92</v>
      </c>
      <c r="B145" s="158"/>
      <c r="C145" s="126"/>
      <c r="D145" s="130"/>
      <c r="E145" s="129"/>
      <c r="F145" s="126"/>
      <c r="G145" s="130"/>
    </row>
    <row r="146" spans="1:7" ht="28" x14ac:dyDescent="0.3">
      <c r="A146" s="166" t="s">
        <v>93</v>
      </c>
      <c r="B146" s="158"/>
      <c r="C146" s="126"/>
      <c r="D146" s="130"/>
      <c r="E146" s="129"/>
      <c r="F146" s="126"/>
      <c r="G146" s="130"/>
    </row>
    <row r="147" spans="1:7" ht="56" x14ac:dyDescent="0.3">
      <c r="A147" s="166" t="s">
        <v>111</v>
      </c>
      <c r="B147" s="158"/>
      <c r="C147" s="126"/>
      <c r="D147" s="130"/>
      <c r="E147" s="129"/>
      <c r="F147" s="126"/>
      <c r="G147" s="130"/>
    </row>
    <row r="148" spans="1:7" ht="28" x14ac:dyDescent="0.3">
      <c r="A148" s="166" t="s">
        <v>94</v>
      </c>
      <c r="B148" s="158"/>
      <c r="C148" s="126"/>
      <c r="D148" s="130"/>
      <c r="E148" s="129"/>
      <c r="F148" s="126"/>
      <c r="G148" s="130"/>
    </row>
    <row r="149" spans="1:7" x14ac:dyDescent="0.3">
      <c r="A149" s="172" t="s">
        <v>95</v>
      </c>
      <c r="B149" s="174"/>
      <c r="C149" s="114"/>
      <c r="D149" s="114"/>
      <c r="E149" s="115"/>
      <c r="F149" s="114"/>
      <c r="G149" s="175"/>
    </row>
    <row r="150" spans="1:7" ht="28" x14ac:dyDescent="0.3">
      <c r="A150" s="166" t="s">
        <v>96</v>
      </c>
      <c r="B150" s="158"/>
      <c r="C150" s="126"/>
      <c r="D150" s="130"/>
      <c r="E150" s="129"/>
      <c r="F150" s="126"/>
      <c r="G150" s="130"/>
    </row>
    <row r="151" spans="1:7" ht="45" customHeight="1" x14ac:dyDescent="0.3">
      <c r="A151" s="171" t="s">
        <v>97</v>
      </c>
      <c r="B151" s="158"/>
      <c r="C151" s="126"/>
      <c r="D151" s="130"/>
      <c r="E151" s="129"/>
      <c r="F151" s="126"/>
      <c r="G151" s="130"/>
    </row>
    <row r="152" spans="1:7" ht="28" x14ac:dyDescent="0.3">
      <c r="A152" s="166" t="s">
        <v>112</v>
      </c>
      <c r="B152" s="158"/>
      <c r="C152" s="126"/>
      <c r="D152" s="130"/>
      <c r="E152" s="129"/>
      <c r="F152" s="126"/>
      <c r="G152" s="130"/>
    </row>
    <row r="153" spans="1:7" x14ac:dyDescent="0.3">
      <c r="A153" s="172" t="s">
        <v>98</v>
      </c>
      <c r="B153" s="174"/>
      <c r="C153" s="114"/>
      <c r="D153" s="114"/>
      <c r="E153" s="115"/>
      <c r="F153" s="114"/>
      <c r="G153" s="175"/>
    </row>
    <row r="154" spans="1:7" ht="42" x14ac:dyDescent="0.3">
      <c r="A154" s="166" t="s">
        <v>99</v>
      </c>
      <c r="B154" s="158"/>
      <c r="C154" s="126"/>
      <c r="D154" s="130"/>
      <c r="E154" s="129"/>
      <c r="F154" s="126"/>
      <c r="G154" s="130"/>
    </row>
    <row r="155" spans="1:7" ht="28" x14ac:dyDescent="0.3">
      <c r="A155" s="166" t="s">
        <v>100</v>
      </c>
      <c r="B155" s="158"/>
      <c r="C155" s="126"/>
      <c r="D155" s="130"/>
      <c r="E155" s="129"/>
      <c r="F155" s="126"/>
      <c r="G155" s="130"/>
    </row>
    <row r="156" spans="1:7" ht="42" x14ac:dyDescent="0.3">
      <c r="A156" s="166" t="s">
        <v>113</v>
      </c>
      <c r="B156" s="158"/>
      <c r="C156" s="126"/>
      <c r="D156" s="130"/>
      <c r="E156" s="129"/>
      <c r="F156" s="126"/>
      <c r="G156" s="130"/>
    </row>
    <row r="157" spans="1:7" ht="28" x14ac:dyDescent="0.3">
      <c r="A157" s="166" t="s">
        <v>114</v>
      </c>
      <c r="B157" s="158"/>
      <c r="C157" s="126"/>
      <c r="D157" s="130"/>
      <c r="E157" s="129"/>
      <c r="F157" s="126"/>
      <c r="G157" s="130"/>
    </row>
    <row r="158" spans="1:7" ht="75" customHeight="1" x14ac:dyDescent="0.3">
      <c r="A158" s="166" t="s">
        <v>271</v>
      </c>
      <c r="B158" s="158"/>
      <c r="C158" s="126"/>
      <c r="D158" s="130"/>
      <c r="E158" s="129"/>
      <c r="F158" s="126"/>
      <c r="G158" s="130"/>
    </row>
    <row r="159" spans="1:7" ht="28" x14ac:dyDescent="0.3">
      <c r="A159" s="166" t="s">
        <v>272</v>
      </c>
      <c r="B159" s="158"/>
      <c r="C159" s="126"/>
      <c r="D159" s="130"/>
      <c r="E159" s="129"/>
      <c r="F159" s="126"/>
      <c r="G159" s="130"/>
    </row>
    <row r="160" spans="1:7" x14ac:dyDescent="0.3">
      <c r="A160" s="172" t="s">
        <v>101</v>
      </c>
      <c r="B160" s="174"/>
      <c r="C160" s="114"/>
      <c r="D160" s="114"/>
      <c r="E160" s="115"/>
      <c r="F160" s="114"/>
      <c r="G160" s="175"/>
    </row>
    <row r="161" spans="1:9" ht="42" x14ac:dyDescent="0.3">
      <c r="A161" s="166" t="s">
        <v>115</v>
      </c>
      <c r="B161" s="158"/>
      <c r="C161" s="126"/>
      <c r="D161" s="130"/>
      <c r="E161" s="129"/>
      <c r="F161" s="126"/>
      <c r="G161" s="130"/>
    </row>
    <row r="162" spans="1:9" ht="42.5" thickBot="1" x14ac:dyDescent="0.35">
      <c r="A162" s="173" t="s">
        <v>116</v>
      </c>
      <c r="B162" s="160"/>
      <c r="C162" s="128"/>
      <c r="D162" s="135"/>
      <c r="E162" s="161"/>
      <c r="F162" s="128"/>
      <c r="G162" s="135"/>
    </row>
    <row r="163" spans="1:9" ht="66" customHeight="1" thickBot="1" x14ac:dyDescent="0.35">
      <c r="A163" s="198" t="s">
        <v>199</v>
      </c>
      <c r="B163" s="341"/>
      <c r="C163" s="342"/>
      <c r="D163" s="342"/>
      <c r="E163" s="342"/>
      <c r="F163" s="342"/>
      <c r="G163" s="343"/>
    </row>
    <row r="164" spans="1:9" ht="42.5" thickBot="1" x14ac:dyDescent="0.35">
      <c r="A164" s="238" t="s">
        <v>367</v>
      </c>
      <c r="B164" s="121" t="s">
        <v>79</v>
      </c>
      <c r="C164" s="117" t="s">
        <v>80</v>
      </c>
      <c r="D164" s="117" t="s">
        <v>24</v>
      </c>
      <c r="E164" s="117" t="s">
        <v>78</v>
      </c>
      <c r="F164" s="117" t="s">
        <v>81</v>
      </c>
      <c r="G164" s="118" t="s">
        <v>24</v>
      </c>
      <c r="H164" s="119" t="e">
        <f>'Formulas HHSA'!E14</f>
        <v>#DIV/0!</v>
      </c>
      <c r="I164" s="120" t="e">
        <f>'Formulas HHSA'!I14</f>
        <v>#DIV/0!</v>
      </c>
    </row>
    <row r="165" spans="1:9" x14ac:dyDescent="0.3">
      <c r="A165" s="176" t="s">
        <v>27</v>
      </c>
      <c r="B165" s="158"/>
      <c r="C165" s="126"/>
      <c r="D165" s="130"/>
      <c r="E165" s="129"/>
      <c r="F165" s="126"/>
      <c r="G165" s="130"/>
    </row>
    <row r="166" spans="1:9" ht="42" x14ac:dyDescent="0.3">
      <c r="A166" s="113" t="s">
        <v>28</v>
      </c>
      <c r="B166" s="158"/>
      <c r="C166" s="126"/>
      <c r="D166" s="130"/>
      <c r="E166" s="129"/>
      <c r="F166" s="126"/>
      <c r="G166" s="130"/>
    </row>
    <row r="167" spans="1:9" ht="14.5" thickBot="1" x14ac:dyDescent="0.35">
      <c r="A167" s="113" t="s">
        <v>356</v>
      </c>
      <c r="B167" s="158"/>
      <c r="C167" s="126"/>
      <c r="D167" s="130"/>
      <c r="E167" s="129"/>
      <c r="F167" s="126"/>
      <c r="G167" s="130"/>
    </row>
    <row r="168" spans="1:9" ht="88.5" customHeight="1" thickBot="1" x14ac:dyDescent="0.35">
      <c r="A168" s="198" t="s">
        <v>217</v>
      </c>
      <c r="B168" s="341"/>
      <c r="C168" s="342"/>
      <c r="D168" s="342"/>
      <c r="E168" s="342"/>
      <c r="F168" s="342"/>
      <c r="G168" s="343"/>
    </row>
    <row r="169" spans="1:9" ht="70.5" thickBot="1" x14ac:dyDescent="0.35">
      <c r="A169" s="241" t="s">
        <v>306</v>
      </c>
      <c r="B169" s="116" t="s">
        <v>79</v>
      </c>
      <c r="C169" s="117" t="s">
        <v>80</v>
      </c>
      <c r="D169" s="147" t="s">
        <v>24</v>
      </c>
      <c r="E169" s="116" t="s">
        <v>78</v>
      </c>
      <c r="F169" s="117" t="s">
        <v>81</v>
      </c>
      <c r="G169" s="118" t="s">
        <v>24</v>
      </c>
      <c r="H169" s="119" t="e">
        <f>'Formulas HHSA'!E15</f>
        <v>#DIV/0!</v>
      </c>
      <c r="I169" s="120" t="e">
        <f>'Formulas HHSA'!I15</f>
        <v>#DIV/0!</v>
      </c>
    </row>
    <row r="170" spans="1:9" ht="56" x14ac:dyDescent="0.3">
      <c r="A170" s="186" t="s">
        <v>360</v>
      </c>
      <c r="B170" s="158"/>
      <c r="C170" s="126"/>
      <c r="D170" s="130"/>
      <c r="E170" s="129"/>
      <c r="F170" s="126"/>
      <c r="G170" s="130"/>
    </row>
    <row r="171" spans="1:9" ht="28" x14ac:dyDescent="0.3">
      <c r="A171" s="186" t="s">
        <v>307</v>
      </c>
      <c r="B171" s="158"/>
      <c r="C171" s="126"/>
      <c r="D171" s="130"/>
      <c r="E171" s="129"/>
      <c r="F171" s="126"/>
      <c r="G171" s="130"/>
    </row>
    <row r="172" spans="1:9" ht="42" x14ac:dyDescent="0.3">
      <c r="A172" s="186" t="s">
        <v>308</v>
      </c>
      <c r="B172" s="158"/>
      <c r="C172" s="126"/>
      <c r="D172" s="130"/>
      <c r="E172" s="129"/>
      <c r="F172" s="126"/>
      <c r="G172" s="130"/>
    </row>
    <row r="173" spans="1:9" ht="28" x14ac:dyDescent="0.3">
      <c r="A173" s="186" t="s">
        <v>309</v>
      </c>
      <c r="B173" s="158"/>
      <c r="C173" s="126"/>
      <c r="D173" s="130"/>
      <c r="E173" s="129"/>
      <c r="F173" s="126"/>
      <c r="G173" s="130"/>
    </row>
    <row r="174" spans="1:9" ht="42" x14ac:dyDescent="0.3">
      <c r="A174" s="186" t="s">
        <v>310</v>
      </c>
      <c r="B174" s="158"/>
      <c r="C174" s="126"/>
      <c r="D174" s="130"/>
      <c r="E174" s="129"/>
      <c r="F174" s="126"/>
      <c r="G174" s="130"/>
    </row>
    <row r="175" spans="1:9" ht="42" x14ac:dyDescent="0.3">
      <c r="A175" s="186" t="s">
        <v>361</v>
      </c>
      <c r="B175" s="158"/>
      <c r="C175" s="126"/>
      <c r="D175" s="130"/>
      <c r="E175" s="129"/>
      <c r="F175" s="126"/>
      <c r="G175" s="130"/>
    </row>
    <row r="176" spans="1:9" ht="28" x14ac:dyDescent="0.3">
      <c r="A176" s="186" t="s">
        <v>311</v>
      </c>
      <c r="B176" s="158"/>
      <c r="C176" s="126"/>
      <c r="D176" s="130"/>
      <c r="E176" s="129"/>
      <c r="F176" s="126"/>
      <c r="G176" s="130"/>
    </row>
    <row r="177" spans="1:9" ht="28" x14ac:dyDescent="0.3">
      <c r="A177" s="186" t="s">
        <v>83</v>
      </c>
      <c r="B177" s="158"/>
      <c r="C177" s="126"/>
      <c r="D177" s="130"/>
      <c r="E177" s="129"/>
      <c r="F177" s="126"/>
      <c r="G177" s="130"/>
    </row>
    <row r="178" spans="1:9" ht="28.5" thickBot="1" x14ac:dyDescent="0.35">
      <c r="A178" s="186" t="s">
        <v>84</v>
      </c>
      <c r="B178" s="158"/>
      <c r="C178" s="126"/>
      <c r="D178" s="130"/>
      <c r="E178" s="129"/>
      <c r="F178" s="126"/>
      <c r="G178" s="130"/>
    </row>
    <row r="179" spans="1:9" hidden="1" x14ac:dyDescent="0.3">
      <c r="A179" s="187" t="s">
        <v>312</v>
      </c>
      <c r="B179" s="178"/>
      <c r="C179" s="138"/>
      <c r="D179" s="139"/>
      <c r="E179" s="140"/>
      <c r="F179" s="138"/>
      <c r="G179" s="139"/>
    </row>
    <row r="180" spans="1:9" ht="42" hidden="1" x14ac:dyDescent="0.3">
      <c r="A180" s="113" t="s">
        <v>313</v>
      </c>
      <c r="B180" s="158"/>
      <c r="C180" s="126" t="s">
        <v>323</v>
      </c>
      <c r="D180" s="130"/>
      <c r="E180" s="129"/>
      <c r="F180" s="126" t="s">
        <v>323</v>
      </c>
      <c r="G180" s="130"/>
    </row>
    <row r="181" spans="1:9" ht="42" hidden="1" x14ac:dyDescent="0.3">
      <c r="A181" s="113" t="s">
        <v>314</v>
      </c>
      <c r="B181" s="158"/>
      <c r="C181" s="126" t="s">
        <v>323</v>
      </c>
      <c r="D181" s="130"/>
      <c r="E181" s="129"/>
      <c r="F181" s="126" t="s">
        <v>323</v>
      </c>
      <c r="G181" s="130"/>
    </row>
    <row r="182" spans="1:9" ht="28" hidden="1" x14ac:dyDescent="0.3">
      <c r="A182" s="113" t="s">
        <v>315</v>
      </c>
      <c r="B182" s="158"/>
      <c r="C182" s="126" t="s">
        <v>323</v>
      </c>
      <c r="D182" s="130"/>
      <c r="E182" s="129"/>
      <c r="F182" s="126" t="s">
        <v>323</v>
      </c>
      <c r="G182" s="130"/>
    </row>
    <row r="183" spans="1:9" ht="56.5" hidden="1" thickBot="1" x14ac:dyDescent="0.35">
      <c r="A183" s="208" t="s">
        <v>316</v>
      </c>
      <c r="B183" s="205"/>
      <c r="C183" s="153" t="s">
        <v>323</v>
      </c>
      <c r="D183" s="154"/>
      <c r="E183" s="155"/>
      <c r="F183" s="153" t="s">
        <v>323</v>
      </c>
      <c r="G183" s="154"/>
    </row>
    <row r="184" spans="1:9" ht="43.5" customHeight="1" thickBot="1" x14ac:dyDescent="0.35">
      <c r="A184" s="207" t="s">
        <v>353</v>
      </c>
      <c r="B184" s="341"/>
      <c r="C184" s="342"/>
      <c r="D184" s="342"/>
      <c r="E184" s="342"/>
      <c r="F184" s="342"/>
      <c r="G184" s="343"/>
    </row>
    <row r="185" spans="1:9" ht="42.5" hidden="1" thickBot="1" x14ac:dyDescent="0.35">
      <c r="A185" s="185" t="s">
        <v>362</v>
      </c>
      <c r="B185" s="116" t="s">
        <v>79</v>
      </c>
      <c r="C185" s="117" t="s">
        <v>80</v>
      </c>
      <c r="D185" s="147" t="s">
        <v>24</v>
      </c>
      <c r="E185" s="116" t="s">
        <v>78</v>
      </c>
      <c r="F185" s="117" t="s">
        <v>81</v>
      </c>
      <c r="G185" s="118" t="s">
        <v>24</v>
      </c>
      <c r="H185" s="119" t="e">
        <f>'Formulas HHSA'!E16</f>
        <v>#DIV/0!</v>
      </c>
      <c r="I185" s="120" t="e">
        <f>'Formulas HHSA'!I16</f>
        <v>#DIV/0!</v>
      </c>
    </row>
    <row r="186" spans="1:9" ht="56" hidden="1" x14ac:dyDescent="0.3">
      <c r="A186" s="113" t="s">
        <v>363</v>
      </c>
      <c r="B186" s="158"/>
      <c r="C186" s="126" t="s">
        <v>323</v>
      </c>
      <c r="D186" s="130"/>
      <c r="E186" s="129"/>
      <c r="F186" s="126" t="s">
        <v>323</v>
      </c>
      <c r="G186" s="130"/>
    </row>
    <row r="187" spans="1:9" ht="42.5" hidden="1" thickBot="1" x14ac:dyDescent="0.35">
      <c r="A187" s="113" t="s">
        <v>317</v>
      </c>
      <c r="B187" s="205"/>
      <c r="C187" s="153" t="s">
        <v>323</v>
      </c>
      <c r="D187" s="154"/>
      <c r="E187" s="155"/>
      <c r="F187" s="153" t="s">
        <v>323</v>
      </c>
      <c r="G187" s="154"/>
    </row>
    <row r="188" spans="1:9" ht="59" hidden="1" customHeight="1" thickBot="1" x14ac:dyDescent="0.35">
      <c r="A188" s="21" t="s">
        <v>354</v>
      </c>
      <c r="B188" s="346"/>
      <c r="C188" s="347"/>
      <c r="D188" s="347"/>
      <c r="E188" s="347"/>
      <c r="F188" s="347"/>
      <c r="G188" s="348"/>
    </row>
    <row r="189" spans="1:9" ht="70.5" hidden="1" thickBot="1" x14ac:dyDescent="0.35">
      <c r="A189" s="185" t="s">
        <v>364</v>
      </c>
      <c r="B189" s="116" t="s">
        <v>79</v>
      </c>
      <c r="C189" s="117" t="s">
        <v>80</v>
      </c>
      <c r="D189" s="147" t="s">
        <v>24</v>
      </c>
      <c r="E189" s="116" t="s">
        <v>78</v>
      </c>
      <c r="F189" s="117" t="s">
        <v>81</v>
      </c>
      <c r="G189" s="118" t="s">
        <v>24</v>
      </c>
      <c r="H189" s="119" t="e">
        <f>'Formulas HHSA'!E17</f>
        <v>#DIV/0!</v>
      </c>
      <c r="I189" s="120" t="e">
        <f>'Formulas HHSA'!I17</f>
        <v>#DIV/0!</v>
      </c>
    </row>
    <row r="190" spans="1:9" ht="84" hidden="1" x14ac:dyDescent="0.3">
      <c r="A190" s="186" t="s">
        <v>342</v>
      </c>
      <c r="B190" s="194"/>
      <c r="C190" s="126" t="s">
        <v>323</v>
      </c>
      <c r="D190" s="195"/>
      <c r="E190" s="194"/>
      <c r="F190" s="126" t="s">
        <v>323</v>
      </c>
      <c r="G190" s="196"/>
      <c r="H190" s="197"/>
      <c r="I190" s="197"/>
    </row>
    <row r="191" spans="1:9" ht="42" hidden="1" x14ac:dyDescent="0.3">
      <c r="A191" s="186" t="s">
        <v>319</v>
      </c>
      <c r="B191" s="158"/>
      <c r="C191" s="126" t="s">
        <v>323</v>
      </c>
      <c r="D191" s="130"/>
      <c r="E191" s="129"/>
      <c r="F191" s="126" t="s">
        <v>323</v>
      </c>
      <c r="G191" s="130"/>
    </row>
    <row r="192" spans="1:9" ht="54.5" hidden="1" customHeight="1" x14ac:dyDescent="0.3">
      <c r="A192" s="186" t="s">
        <v>365</v>
      </c>
      <c r="B192" s="158"/>
      <c r="C192" s="126" t="s">
        <v>323</v>
      </c>
      <c r="D192" s="130"/>
      <c r="E192" s="129"/>
      <c r="F192" s="126" t="s">
        <v>323</v>
      </c>
      <c r="G192" s="130"/>
    </row>
    <row r="193" spans="1:9" ht="84" hidden="1" x14ac:dyDescent="0.3">
      <c r="A193" s="186" t="s">
        <v>320</v>
      </c>
      <c r="B193" s="158"/>
      <c r="C193" s="126" t="s">
        <v>323</v>
      </c>
      <c r="D193" s="130"/>
      <c r="E193" s="129"/>
      <c r="F193" s="126" t="s">
        <v>323</v>
      </c>
      <c r="G193" s="130"/>
    </row>
    <row r="194" spans="1:9" ht="42" hidden="1" x14ac:dyDescent="0.3">
      <c r="A194" s="186" t="s">
        <v>321</v>
      </c>
      <c r="B194" s="158"/>
      <c r="C194" s="126" t="s">
        <v>323</v>
      </c>
      <c r="D194" s="130"/>
      <c r="E194" s="129"/>
      <c r="F194" s="126" t="s">
        <v>323</v>
      </c>
      <c r="G194" s="130"/>
    </row>
    <row r="195" spans="1:9" ht="56.5" hidden="1" thickBot="1" x14ac:dyDescent="0.35">
      <c r="A195" s="206" t="s">
        <v>322</v>
      </c>
      <c r="B195" s="205"/>
      <c r="C195" s="153" t="s">
        <v>323</v>
      </c>
      <c r="D195" s="154"/>
      <c r="E195" s="155"/>
      <c r="F195" s="153" t="s">
        <v>323</v>
      </c>
      <c r="G195" s="154"/>
    </row>
    <row r="196" spans="1:9" ht="65" hidden="1" customHeight="1" thickBot="1" x14ac:dyDescent="0.35">
      <c r="A196" s="207" t="s">
        <v>355</v>
      </c>
      <c r="B196" s="346"/>
      <c r="C196" s="347"/>
      <c r="D196" s="347"/>
      <c r="E196" s="347"/>
      <c r="F196" s="347"/>
      <c r="G196" s="348"/>
    </row>
    <row r="197" spans="1:9" x14ac:dyDescent="0.3">
      <c r="A197" s="21"/>
      <c r="B197" s="21"/>
      <c r="C197" s="21"/>
      <c r="D197" s="21"/>
    </row>
    <row r="198" spans="1:9" ht="14.5" thickBot="1" x14ac:dyDescent="0.35"/>
    <row r="199" spans="1:9" ht="28.5" thickBot="1" x14ac:dyDescent="0.35">
      <c r="A199" s="218" t="s">
        <v>34</v>
      </c>
      <c r="B199" s="213" t="s">
        <v>32</v>
      </c>
      <c r="C199" s="214" t="s">
        <v>33</v>
      </c>
      <c r="D199" s="3"/>
    </row>
    <row r="200" spans="1:9" x14ac:dyDescent="0.3">
      <c r="A200" s="231" t="s">
        <v>326</v>
      </c>
      <c r="B200" s="232" t="e">
        <f>'Formulas HHSA'!E3</f>
        <v>#DIV/0!</v>
      </c>
      <c r="C200" s="233" t="e">
        <f>'Formulas HHSA'!I3</f>
        <v>#DIV/0!</v>
      </c>
      <c r="D200" s="3"/>
    </row>
    <row r="201" spans="1:9" x14ac:dyDescent="0.3">
      <c r="A201" s="225" t="s">
        <v>327</v>
      </c>
      <c r="B201" s="232" t="e">
        <f>'Formulas HHSA'!E4</f>
        <v>#DIV/0!</v>
      </c>
      <c r="C201" s="233" t="e">
        <f>'Formulas HHSA'!I4</f>
        <v>#DIV/0!</v>
      </c>
      <c r="D201" s="188"/>
    </row>
    <row r="202" spans="1:9" x14ac:dyDescent="0.3">
      <c r="A202" s="225" t="s">
        <v>328</v>
      </c>
      <c r="B202" s="232" t="e">
        <f>'Formulas HHSA'!E5</f>
        <v>#DIV/0!</v>
      </c>
      <c r="C202" s="233" t="e">
        <f>'Formulas HHSA'!I5</f>
        <v>#DIV/0!</v>
      </c>
      <c r="D202" s="188"/>
    </row>
    <row r="203" spans="1:9" x14ac:dyDescent="0.3">
      <c r="A203" s="225" t="s">
        <v>329</v>
      </c>
      <c r="B203" s="232" t="e">
        <f>'Formulas HHSA'!E6</f>
        <v>#DIV/0!</v>
      </c>
      <c r="C203" s="233" t="e">
        <f>'Formulas HHSA'!I6</f>
        <v>#DIV/0!</v>
      </c>
      <c r="D203" s="188"/>
    </row>
    <row r="204" spans="1:9" x14ac:dyDescent="0.3">
      <c r="A204" s="225" t="s">
        <v>330</v>
      </c>
      <c r="B204" s="232" t="e">
        <f>'Formulas HHSA'!E7</f>
        <v>#DIV/0!</v>
      </c>
      <c r="C204" s="233" t="e">
        <f>'Formulas HHSA'!I7</f>
        <v>#DIV/0!</v>
      </c>
      <c r="D204" s="188"/>
    </row>
    <row r="205" spans="1:9" x14ac:dyDescent="0.3">
      <c r="A205" s="225" t="s">
        <v>339</v>
      </c>
      <c r="B205" s="232" t="e">
        <f>'Formulas HHSA'!E8</f>
        <v>#DIV/0!</v>
      </c>
      <c r="C205" s="233" t="e">
        <f>'Formulas HHSA'!I8</f>
        <v>#DIV/0!</v>
      </c>
      <c r="D205" s="188"/>
    </row>
    <row r="206" spans="1:9" s="191" customFormat="1" x14ac:dyDescent="0.3">
      <c r="A206" s="225" t="s">
        <v>325</v>
      </c>
      <c r="B206" s="232" t="e">
        <f>'Formulas HHSA'!E9</f>
        <v>#DIV/0!</v>
      </c>
      <c r="C206" s="233" t="e">
        <f>'Formulas HHSA'!I9</f>
        <v>#DIV/0!</v>
      </c>
      <c r="D206" s="193"/>
      <c r="E206" s="189"/>
      <c r="F206" s="189"/>
      <c r="G206" s="190"/>
      <c r="H206" s="190"/>
      <c r="I206" s="190"/>
    </row>
    <row r="207" spans="1:9" x14ac:dyDescent="0.3">
      <c r="A207" s="225" t="s">
        <v>335</v>
      </c>
      <c r="B207" s="232" t="e">
        <f>'Formulas HHSA'!E10</f>
        <v>#DIV/0!</v>
      </c>
      <c r="C207" s="233" t="e">
        <f>'Formulas HHSA'!I10</f>
        <v>#DIV/0!</v>
      </c>
      <c r="D207" s="188"/>
    </row>
    <row r="208" spans="1:9" x14ac:dyDescent="0.3">
      <c r="A208" s="225" t="s">
        <v>331</v>
      </c>
      <c r="B208" s="232" t="e">
        <f>'Formulas HHSA'!E11</f>
        <v>#DIV/0!</v>
      </c>
      <c r="C208" s="233" t="e">
        <f>'Formulas HHSA'!I11</f>
        <v>#DIV/0!</v>
      </c>
      <c r="D208" s="188"/>
    </row>
    <row r="209" spans="1:5" x14ac:dyDescent="0.3">
      <c r="A209" s="225" t="s">
        <v>333</v>
      </c>
      <c r="B209" s="232" t="e">
        <f>'Formulas HHSA'!E12</f>
        <v>#DIV/0!</v>
      </c>
      <c r="C209" s="233" t="e">
        <f>'Formulas HHSA'!I12</f>
        <v>#DIV/0!</v>
      </c>
      <c r="D209" s="188"/>
    </row>
    <row r="210" spans="1:5" x14ac:dyDescent="0.3">
      <c r="A210" s="225" t="s">
        <v>102</v>
      </c>
      <c r="B210" s="232" t="e">
        <f>'Formulas HHSA'!E13</f>
        <v>#DIV/0!</v>
      </c>
      <c r="C210" s="233" t="e">
        <f>'Formulas HHSA'!I13</f>
        <v>#DIV/0!</v>
      </c>
      <c r="D210" s="188"/>
    </row>
    <row r="211" spans="1:5" x14ac:dyDescent="0.3">
      <c r="A211" s="225" t="s">
        <v>26</v>
      </c>
      <c r="B211" s="232" t="e">
        <f>'Formulas HHSA'!E14</f>
        <v>#DIV/0!</v>
      </c>
      <c r="C211" s="233" t="e">
        <f>'Formulas HHSA'!I14</f>
        <v>#DIV/0!</v>
      </c>
      <c r="D211" s="188"/>
    </row>
    <row r="212" spans="1:5" ht="14.5" thickBot="1" x14ac:dyDescent="0.35">
      <c r="A212" s="225" t="s">
        <v>334</v>
      </c>
      <c r="B212" s="232" t="e">
        <f>'Formulas HHSA'!E15</f>
        <v>#DIV/0!</v>
      </c>
      <c r="C212" s="233" t="e">
        <f>'Formulas HHSA'!I15</f>
        <v>#DIV/0!</v>
      </c>
      <c r="D212" s="188"/>
    </row>
    <row r="213" spans="1:5" ht="14.5" thickBot="1" x14ac:dyDescent="0.35">
      <c r="A213" s="221" t="s">
        <v>63</v>
      </c>
      <c r="B213" s="219" t="e">
        <f>AVERAGE(B200:B212)</f>
        <v>#DIV/0!</v>
      </c>
      <c r="C213" s="220" t="e">
        <f>AVERAGE(C200:C212)</f>
        <v>#DIV/0!</v>
      </c>
      <c r="D213" s="3"/>
    </row>
    <row r="214" spans="1:5" ht="14.5" thickBot="1" x14ac:dyDescent="0.35"/>
    <row r="215" spans="1:5" ht="14.5" thickBot="1" x14ac:dyDescent="0.35">
      <c r="B215" s="2" t="s">
        <v>64</v>
      </c>
      <c r="C215" s="60" t="e">
        <f>AVERAGE(B213:C213)</f>
        <v>#DIV/0!</v>
      </c>
      <c r="D215" s="3"/>
    </row>
    <row r="216" spans="1:5" ht="14.5" thickBot="1" x14ac:dyDescent="0.35">
      <c r="B216" s="184" t="s">
        <v>203</v>
      </c>
      <c r="C216" s="61" t="e">
        <f>50*(C215)</f>
        <v>#DIV/0!</v>
      </c>
      <c r="D216" s="4" t="s">
        <v>204</v>
      </c>
      <c r="E216" s="3"/>
    </row>
  </sheetData>
  <sheetProtection selectLockedCells="1"/>
  <mergeCells count="16">
    <mergeCell ref="B168:G168"/>
    <mergeCell ref="B184:G184"/>
    <mergeCell ref="B188:G188"/>
    <mergeCell ref="B196:G196"/>
    <mergeCell ref="B98:G98"/>
    <mergeCell ref="B114:G114"/>
    <mergeCell ref="B127:G127"/>
    <mergeCell ref="B135:G135"/>
    <mergeCell ref="B141:G141"/>
    <mergeCell ref="B163:G163"/>
    <mergeCell ref="B83:G83"/>
    <mergeCell ref="H1:I1"/>
    <mergeCell ref="B20:G20"/>
    <mergeCell ref="B39:G39"/>
    <mergeCell ref="B52:G52"/>
    <mergeCell ref="B64:G64"/>
  </mergeCells>
  <dataValidations count="1">
    <dataValidation type="list" allowBlank="1" showInputMessage="1" showErrorMessage="1" sqref="F54 F66" xr:uid="{6F4BA113-F1B5-4E60-9DD3-24EEFDC0DD9B}">
      <formula1>"Met, Not Met"</formula1>
    </dataValidation>
  </dataValidations>
  <pageMargins left="0.7" right="0.7" top="0.75" bottom="0.75" header="0.3" footer="0.3"/>
  <pageSetup scale="67"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375A05F-D7C7-4151-8B4B-F7E773161EE9}">
          <x14:formula1>
            <xm:f>'Formulas HHSC'!$K$3:$K$6</xm:f>
          </x14:formula1>
          <xm:sqref>F14:F19 F3:F8 F10:F12 C3:C12 C14:C19 F22:F38 C41:C51 C22:C38 F41:F51 F55:F63 C54:C63 F68:F70 F72:F82 C186:C187 C100:C113 F100:F113 F129:F134 C129:C134 F137:F140 C137:C140 F143:F148 C143:C148 F150:F152 C150:C152 F154:F159 C154:C159 F161:F162 C161:C162 F165:F167 C165:C167 C170:C183 F170:F183 F186:F187 C190:C195 F116:F126 C116:C126 F85:F97 C85:C97 F190:F195 C66:C82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18"/>
  <sheetViews>
    <sheetView zoomScale="80" zoomScaleNormal="80" workbookViewId="0">
      <pane xSplit="1" ySplit="1" topLeftCell="B190" activePane="bottomRight" state="frozen"/>
      <selection pane="topRight" activeCell="B1" sqref="B1"/>
      <selection pane="bottomLeft" activeCell="A2" sqref="A2"/>
      <selection pane="bottomRight" activeCell="A190" sqref="A190"/>
    </sheetView>
  </sheetViews>
  <sheetFormatPr defaultColWidth="9.1796875" defaultRowHeight="14" x14ac:dyDescent="0.3"/>
  <cols>
    <col min="1" max="1" width="66.81640625" style="3" customWidth="1"/>
    <col min="2" max="2" width="36.26953125" style="3" customWidth="1"/>
    <col min="3" max="5" width="20.1796875" style="4" customWidth="1"/>
    <col min="6" max="6" width="18.81640625" style="4" customWidth="1"/>
    <col min="7" max="7" width="24.6328125" style="18" customWidth="1"/>
    <col min="8" max="8" width="12.1796875" style="18" customWidth="1"/>
    <col min="9" max="9" width="9.1796875" style="18"/>
    <col min="10" max="16384" width="9.1796875" style="3"/>
  </cols>
  <sheetData>
    <row r="1" spans="1:14" ht="88.5" customHeight="1" thickBot="1" x14ac:dyDescent="0.35">
      <c r="A1" s="116" t="s">
        <v>23</v>
      </c>
      <c r="B1" s="117" t="s">
        <v>79</v>
      </c>
      <c r="C1" s="117" t="s">
        <v>80</v>
      </c>
      <c r="D1" s="117" t="s">
        <v>24</v>
      </c>
      <c r="E1" s="117" t="s">
        <v>78</v>
      </c>
      <c r="F1" s="117" t="s">
        <v>81</v>
      </c>
      <c r="G1" s="118" t="s">
        <v>24</v>
      </c>
      <c r="H1" s="344" t="s">
        <v>280</v>
      </c>
      <c r="I1" s="345"/>
    </row>
    <row r="2" spans="1:14" ht="84.5" thickBot="1" x14ac:dyDescent="0.35">
      <c r="A2" s="136" t="s">
        <v>236</v>
      </c>
      <c r="B2" s="112" t="s">
        <v>79</v>
      </c>
      <c r="C2" s="112" t="s">
        <v>80</v>
      </c>
      <c r="D2" s="112" t="s">
        <v>24</v>
      </c>
      <c r="E2" s="112" t="s">
        <v>78</v>
      </c>
      <c r="F2" s="112" t="s">
        <v>81</v>
      </c>
      <c r="G2" s="112" t="s">
        <v>24</v>
      </c>
      <c r="H2" s="119" t="e">
        <f>'Formulas HHSC'!E3</f>
        <v>#DIV/0!</v>
      </c>
      <c r="I2" s="120" t="e">
        <f>'Formulas HHSC'!I3</f>
        <v>#DIV/0!</v>
      </c>
      <c r="K2" s="5"/>
      <c r="L2" s="5"/>
      <c r="M2" s="5"/>
      <c r="N2" s="5"/>
    </row>
    <row r="3" spans="1:14" ht="65" customHeight="1" x14ac:dyDescent="0.3">
      <c r="A3" s="122" t="s">
        <v>118</v>
      </c>
      <c r="B3" s="129"/>
      <c r="C3" s="126"/>
      <c r="D3" s="130"/>
      <c r="E3" s="129"/>
      <c r="F3" s="126"/>
      <c r="G3" s="130"/>
    </row>
    <row r="4" spans="1:14" ht="28" x14ac:dyDescent="0.3">
      <c r="A4" s="123" t="s">
        <v>82</v>
      </c>
      <c r="B4" s="129"/>
      <c r="C4" s="126"/>
      <c r="D4" s="130"/>
      <c r="E4" s="129"/>
      <c r="F4" s="126"/>
      <c r="G4" s="130"/>
    </row>
    <row r="5" spans="1:14" ht="42" x14ac:dyDescent="0.3">
      <c r="A5" s="123" t="s">
        <v>119</v>
      </c>
      <c r="B5" s="129"/>
      <c r="C5" s="126"/>
      <c r="D5" s="130"/>
      <c r="E5" s="129"/>
      <c r="F5" s="126"/>
      <c r="G5" s="130"/>
    </row>
    <row r="6" spans="1:14" ht="28" x14ac:dyDescent="0.3">
      <c r="A6" s="123" t="s">
        <v>268</v>
      </c>
      <c r="B6" s="131"/>
      <c r="C6" s="126"/>
      <c r="D6" s="130"/>
      <c r="E6" s="129"/>
      <c r="F6" s="126"/>
      <c r="G6" s="130"/>
    </row>
    <row r="7" spans="1:14" ht="28" x14ac:dyDescent="0.3">
      <c r="A7" s="123" t="s">
        <v>293</v>
      </c>
      <c r="B7" s="131"/>
      <c r="C7" s="126"/>
      <c r="D7" s="130"/>
      <c r="E7" s="129"/>
      <c r="F7" s="126"/>
      <c r="G7" s="130"/>
    </row>
    <row r="8" spans="1:14" ht="56" x14ac:dyDescent="0.3">
      <c r="A8" s="124" t="s">
        <v>10</v>
      </c>
      <c r="B8" s="131"/>
      <c r="C8" s="126"/>
      <c r="D8" s="130"/>
      <c r="E8" s="129"/>
      <c r="F8" s="126"/>
      <c r="G8" s="130"/>
    </row>
    <row r="9" spans="1:14" ht="28" x14ac:dyDescent="0.3">
      <c r="A9" s="124" t="s">
        <v>0</v>
      </c>
      <c r="B9" s="131"/>
      <c r="C9" s="126"/>
      <c r="D9" s="130"/>
      <c r="E9" s="132"/>
      <c r="F9" s="127"/>
      <c r="G9" s="133"/>
    </row>
    <row r="10" spans="1:14" ht="28" x14ac:dyDescent="0.3">
      <c r="A10" s="124" t="s">
        <v>1</v>
      </c>
      <c r="B10" s="131"/>
      <c r="C10" s="126"/>
      <c r="D10" s="130"/>
      <c r="E10" s="129"/>
      <c r="F10" s="126"/>
      <c r="G10" s="130"/>
    </row>
    <row r="11" spans="1:14" ht="28" x14ac:dyDescent="0.3">
      <c r="A11" s="124" t="s">
        <v>83</v>
      </c>
      <c r="B11" s="131"/>
      <c r="C11" s="126"/>
      <c r="D11" s="130"/>
      <c r="E11" s="129"/>
      <c r="F11" s="126"/>
      <c r="G11" s="130"/>
    </row>
    <row r="12" spans="1:14" ht="28" x14ac:dyDescent="0.3">
      <c r="A12" s="124" t="s">
        <v>84</v>
      </c>
      <c r="B12" s="131"/>
      <c r="C12" s="126"/>
      <c r="D12" s="130"/>
      <c r="E12" s="129"/>
      <c r="F12" s="126"/>
      <c r="G12" s="130"/>
    </row>
    <row r="13" spans="1:14" x14ac:dyDescent="0.3">
      <c r="A13" s="125" t="s">
        <v>231</v>
      </c>
      <c r="B13" s="137"/>
      <c r="C13" s="138"/>
      <c r="D13" s="139"/>
      <c r="E13" s="140"/>
      <c r="F13" s="138"/>
      <c r="G13" s="139"/>
    </row>
    <row r="14" spans="1:14" ht="42" x14ac:dyDescent="0.3">
      <c r="A14" s="124" t="s">
        <v>269</v>
      </c>
      <c r="B14" s="131"/>
      <c r="C14" s="126"/>
      <c r="D14" s="130"/>
      <c r="E14" s="129"/>
      <c r="F14" s="126"/>
      <c r="G14" s="130"/>
    </row>
    <row r="15" spans="1:14" ht="28" x14ac:dyDescent="0.3">
      <c r="A15" s="124" t="s">
        <v>229</v>
      </c>
      <c r="B15" s="131"/>
      <c r="C15" s="126"/>
      <c r="D15" s="130"/>
      <c r="E15" s="129"/>
      <c r="F15" s="126"/>
      <c r="G15" s="130"/>
    </row>
    <row r="16" spans="1:14" ht="28" x14ac:dyDescent="0.3">
      <c r="A16" s="124" t="s">
        <v>266</v>
      </c>
      <c r="B16" s="131"/>
      <c r="C16" s="126"/>
      <c r="D16" s="130"/>
      <c r="E16" s="129"/>
      <c r="F16" s="126"/>
      <c r="G16" s="130"/>
    </row>
    <row r="17" spans="1:9" ht="28" x14ac:dyDescent="0.3">
      <c r="A17" s="124" t="s">
        <v>230</v>
      </c>
      <c r="B17" s="131"/>
      <c r="C17" s="126"/>
      <c r="D17" s="130"/>
      <c r="E17" s="129"/>
      <c r="F17" s="126"/>
      <c r="G17" s="130"/>
    </row>
    <row r="18" spans="1:9" ht="42" x14ac:dyDescent="0.3">
      <c r="A18" s="239" t="s">
        <v>377</v>
      </c>
      <c r="B18" s="131"/>
      <c r="C18" s="126"/>
      <c r="D18" s="130"/>
      <c r="E18" s="129"/>
      <c r="F18" s="126"/>
      <c r="G18" s="130"/>
    </row>
    <row r="19" spans="1:9" ht="56.5" thickBot="1" x14ac:dyDescent="0.35">
      <c r="A19" s="240" t="s">
        <v>294</v>
      </c>
      <c r="B19" s="134"/>
      <c r="C19" s="128"/>
      <c r="D19" s="135"/>
      <c r="E19" s="129"/>
      <c r="F19" s="126"/>
      <c r="G19" s="130"/>
    </row>
    <row r="20" spans="1:9" ht="87" customHeight="1" thickBot="1" x14ac:dyDescent="0.35">
      <c r="A20" s="198" t="s">
        <v>194</v>
      </c>
      <c r="B20" s="341"/>
      <c r="C20" s="342"/>
      <c r="D20" s="342"/>
      <c r="E20" s="342"/>
      <c r="F20" s="342"/>
      <c r="G20" s="343"/>
    </row>
    <row r="21" spans="1:9" ht="42.5" thickBot="1" x14ac:dyDescent="0.35">
      <c r="A21" s="199" t="s">
        <v>12</v>
      </c>
      <c r="B21" s="141" t="s">
        <v>79</v>
      </c>
      <c r="C21" s="112" t="s">
        <v>80</v>
      </c>
      <c r="D21" s="112" t="s">
        <v>24</v>
      </c>
      <c r="E21" s="112" t="s">
        <v>78</v>
      </c>
      <c r="F21" s="112" t="s">
        <v>81</v>
      </c>
      <c r="G21" s="112" t="s">
        <v>24</v>
      </c>
      <c r="H21" s="119" t="e">
        <f>'Formulas HHSC'!E4</f>
        <v>#DIV/0!</v>
      </c>
      <c r="I21" s="120" t="e">
        <f>'Formulas HHSC'!I4</f>
        <v>#DIV/0!</v>
      </c>
    </row>
    <row r="22" spans="1:9" x14ac:dyDescent="0.3">
      <c r="A22" s="142" t="s">
        <v>13</v>
      </c>
      <c r="B22" s="129"/>
      <c r="C22" s="126"/>
      <c r="D22" s="130"/>
      <c r="E22" s="129"/>
      <c r="F22" s="145"/>
      <c r="G22" s="130"/>
    </row>
    <row r="23" spans="1:9" x14ac:dyDescent="0.3">
      <c r="A23" s="142" t="s">
        <v>14</v>
      </c>
      <c r="B23" s="129"/>
      <c r="C23" s="126"/>
      <c r="D23" s="130"/>
      <c r="E23" s="129"/>
      <c r="F23" s="126"/>
      <c r="G23" s="130"/>
    </row>
    <row r="24" spans="1:9" ht="28" x14ac:dyDescent="0.3">
      <c r="A24" s="142" t="s">
        <v>295</v>
      </c>
      <c r="B24" s="129"/>
      <c r="C24" s="126"/>
      <c r="D24" s="130"/>
      <c r="E24" s="129"/>
      <c r="F24" s="126"/>
      <c r="G24" s="130"/>
    </row>
    <row r="25" spans="1:9" ht="28" x14ac:dyDescent="0.3">
      <c r="A25" s="143" t="s">
        <v>296</v>
      </c>
      <c r="B25" s="129"/>
      <c r="C25" s="126"/>
      <c r="D25" s="130"/>
      <c r="E25" s="129"/>
      <c r="F25" s="126"/>
      <c r="G25" s="130"/>
    </row>
    <row r="26" spans="1:9" x14ac:dyDescent="0.3">
      <c r="A26" s="143" t="s">
        <v>15</v>
      </c>
      <c r="B26" s="129"/>
      <c r="C26" s="126"/>
      <c r="D26" s="130"/>
      <c r="E26" s="129"/>
      <c r="F26" s="126"/>
      <c r="G26" s="130"/>
    </row>
    <row r="27" spans="1:9" x14ac:dyDescent="0.3">
      <c r="A27" s="143" t="s">
        <v>16</v>
      </c>
      <c r="B27" s="129"/>
      <c r="C27" s="126"/>
      <c r="D27" s="130"/>
      <c r="E27" s="129"/>
      <c r="F27" s="126"/>
      <c r="G27" s="130"/>
    </row>
    <row r="28" spans="1:9" ht="28" x14ac:dyDescent="0.3">
      <c r="A28" s="142" t="s">
        <v>85</v>
      </c>
      <c r="B28" s="129"/>
      <c r="C28" s="126"/>
      <c r="D28" s="130"/>
      <c r="E28" s="129"/>
      <c r="F28" s="126"/>
      <c r="G28" s="130"/>
    </row>
    <row r="29" spans="1:9" x14ac:dyDescent="0.3">
      <c r="A29" s="142" t="s">
        <v>17</v>
      </c>
      <c r="B29" s="129"/>
      <c r="C29" s="126"/>
      <c r="D29" s="130"/>
      <c r="E29" s="129"/>
      <c r="F29" s="126"/>
      <c r="G29" s="130"/>
    </row>
    <row r="30" spans="1:9" ht="28" x14ac:dyDescent="0.3">
      <c r="A30" s="142" t="s">
        <v>117</v>
      </c>
      <c r="B30" s="129"/>
      <c r="C30" s="126"/>
      <c r="D30" s="130"/>
      <c r="E30" s="129"/>
      <c r="F30" s="126"/>
      <c r="G30" s="130"/>
    </row>
    <row r="31" spans="1:9" ht="28" x14ac:dyDescent="0.3">
      <c r="A31" s="142" t="s">
        <v>18</v>
      </c>
      <c r="B31" s="129"/>
      <c r="C31" s="126"/>
      <c r="D31" s="130"/>
      <c r="E31" s="129"/>
      <c r="F31" s="126"/>
      <c r="G31" s="130"/>
    </row>
    <row r="32" spans="1:9" ht="17.25" customHeight="1" x14ac:dyDescent="0.3">
      <c r="A32" s="142" t="s">
        <v>19</v>
      </c>
      <c r="B32" s="129"/>
      <c r="C32" s="126"/>
      <c r="D32" s="130"/>
      <c r="E32" s="129"/>
      <c r="F32" s="126"/>
      <c r="G32" s="130"/>
    </row>
    <row r="33" spans="1:9" ht="28" x14ac:dyDescent="0.3">
      <c r="A33" s="142" t="s">
        <v>86</v>
      </c>
      <c r="B33" s="129"/>
      <c r="C33" s="126"/>
      <c r="D33" s="130"/>
      <c r="E33" s="129"/>
      <c r="F33" s="126"/>
      <c r="G33" s="130"/>
    </row>
    <row r="34" spans="1:9" ht="42" x14ac:dyDescent="0.3">
      <c r="A34" s="142" t="s">
        <v>297</v>
      </c>
      <c r="B34" s="129"/>
      <c r="C34" s="126"/>
      <c r="D34" s="130"/>
      <c r="E34" s="129"/>
      <c r="F34" s="126"/>
      <c r="G34" s="130"/>
    </row>
    <row r="35" spans="1:9" ht="28" x14ac:dyDescent="0.3">
      <c r="A35" s="142" t="s">
        <v>20</v>
      </c>
      <c r="B35" s="129"/>
      <c r="C35" s="126"/>
      <c r="D35" s="130"/>
      <c r="E35" s="129"/>
      <c r="F35" s="126"/>
      <c r="G35" s="130"/>
    </row>
    <row r="36" spans="1:9" ht="28" x14ac:dyDescent="0.3">
      <c r="A36" s="142" t="s">
        <v>87</v>
      </c>
      <c r="B36" s="129"/>
      <c r="C36" s="126"/>
      <c r="D36" s="130"/>
      <c r="E36" s="129"/>
      <c r="F36" s="126"/>
      <c r="G36" s="130"/>
    </row>
    <row r="37" spans="1:9" ht="28" x14ac:dyDescent="0.3">
      <c r="A37" s="142" t="s">
        <v>83</v>
      </c>
      <c r="B37" s="129"/>
      <c r="C37" s="126"/>
      <c r="D37" s="130"/>
      <c r="E37" s="129"/>
      <c r="F37" s="126"/>
      <c r="G37" s="130"/>
    </row>
    <row r="38" spans="1:9" ht="28.5" thickBot="1" x14ac:dyDescent="0.35">
      <c r="A38" s="144" t="s">
        <v>84</v>
      </c>
      <c r="B38" s="129"/>
      <c r="C38" s="128"/>
      <c r="D38" s="130"/>
      <c r="E38" s="129"/>
      <c r="F38" s="128"/>
      <c r="G38" s="130"/>
    </row>
    <row r="39" spans="1:9" ht="71.25" customHeight="1" thickBot="1" x14ac:dyDescent="0.35">
      <c r="A39" s="198" t="s">
        <v>195</v>
      </c>
      <c r="B39" s="341"/>
      <c r="C39" s="342"/>
      <c r="D39" s="342"/>
      <c r="E39" s="342"/>
      <c r="F39" s="342"/>
      <c r="G39" s="343"/>
    </row>
    <row r="40" spans="1:9" ht="42.5" thickBot="1" x14ac:dyDescent="0.35">
      <c r="A40" s="150" t="s">
        <v>105</v>
      </c>
      <c r="B40" s="121" t="s">
        <v>79</v>
      </c>
      <c r="C40" s="117" t="s">
        <v>80</v>
      </c>
      <c r="D40" s="147" t="s">
        <v>24</v>
      </c>
      <c r="E40" s="116" t="s">
        <v>78</v>
      </c>
      <c r="F40" s="117" t="s">
        <v>81</v>
      </c>
      <c r="G40" s="118" t="s">
        <v>24</v>
      </c>
      <c r="H40" s="119" t="e">
        <f>'Formulas HHSC'!E5</f>
        <v>#DIV/0!</v>
      </c>
      <c r="I40" s="120" t="e">
        <f>'Formulas HHSC'!I5</f>
        <v>#DIV/0!</v>
      </c>
    </row>
    <row r="41" spans="1:9" ht="56" x14ac:dyDescent="0.3">
      <c r="A41" s="56" t="s">
        <v>298</v>
      </c>
      <c r="B41" s="148"/>
      <c r="C41" s="126"/>
      <c r="D41" s="130"/>
      <c r="E41" s="129"/>
      <c r="F41" s="126"/>
      <c r="G41" s="130"/>
    </row>
    <row r="42" spans="1:9" ht="42" customHeight="1" x14ac:dyDescent="0.3">
      <c r="A42" s="142" t="s">
        <v>88</v>
      </c>
      <c r="B42" s="148"/>
      <c r="C42" s="126"/>
      <c r="D42" s="130"/>
      <c r="E42" s="129"/>
      <c r="F42" s="126"/>
      <c r="G42" s="130"/>
    </row>
    <row r="43" spans="1:9" ht="56" x14ac:dyDescent="0.3">
      <c r="A43" s="142" t="s">
        <v>106</v>
      </c>
      <c r="B43" s="148"/>
      <c r="C43" s="126"/>
      <c r="D43" s="130"/>
      <c r="E43" s="129"/>
      <c r="F43" s="126"/>
      <c r="G43" s="130"/>
    </row>
    <row r="44" spans="1:9" ht="42" x14ac:dyDescent="0.3">
      <c r="A44" s="142" t="s">
        <v>107</v>
      </c>
      <c r="B44" s="149"/>
      <c r="C44" s="126"/>
      <c r="D44" s="130"/>
      <c r="E44" s="129"/>
      <c r="F44" s="126"/>
      <c r="G44" s="130"/>
    </row>
    <row r="45" spans="1:9" ht="56" x14ac:dyDescent="0.3">
      <c r="A45" s="142" t="s">
        <v>108</v>
      </c>
      <c r="B45" s="149"/>
      <c r="C45" s="126"/>
      <c r="D45" s="130"/>
      <c r="E45" s="129"/>
      <c r="F45" s="126"/>
      <c r="G45" s="130"/>
    </row>
    <row r="46" spans="1:9" ht="28" x14ac:dyDescent="0.3">
      <c r="A46" s="143" t="s">
        <v>25</v>
      </c>
      <c r="B46" s="149"/>
      <c r="C46" s="126"/>
      <c r="D46" s="130"/>
      <c r="E46" s="129"/>
      <c r="F46" s="126"/>
      <c r="G46" s="130"/>
    </row>
    <row r="47" spans="1:9" ht="28" x14ac:dyDescent="0.3">
      <c r="A47" s="142" t="s">
        <v>83</v>
      </c>
      <c r="B47" s="149"/>
      <c r="C47" s="126"/>
      <c r="D47" s="130"/>
      <c r="E47" s="129"/>
      <c r="F47" s="126"/>
      <c r="G47" s="130"/>
    </row>
    <row r="48" spans="1:9" ht="28" x14ac:dyDescent="0.3">
      <c r="A48" s="142" t="s">
        <v>84</v>
      </c>
      <c r="B48" s="149"/>
      <c r="C48" s="126"/>
      <c r="D48" s="130"/>
      <c r="E48" s="129"/>
      <c r="F48" s="126"/>
      <c r="G48" s="130"/>
    </row>
    <row r="49" spans="1:9" x14ac:dyDescent="0.3">
      <c r="A49" s="151" t="s">
        <v>284</v>
      </c>
      <c r="B49" s="200"/>
      <c r="C49" s="138"/>
      <c r="D49" s="139"/>
      <c r="E49" s="140"/>
      <c r="F49" s="138"/>
      <c r="G49" s="139"/>
    </row>
    <row r="50" spans="1:9" ht="42" x14ac:dyDescent="0.3">
      <c r="A50" s="162" t="s">
        <v>299</v>
      </c>
      <c r="B50" s="149"/>
      <c r="C50" s="126"/>
      <c r="D50" s="130"/>
      <c r="E50" s="129"/>
      <c r="F50" s="126"/>
      <c r="G50" s="130"/>
    </row>
    <row r="51" spans="1:9" ht="42.5" thickBot="1" x14ac:dyDescent="0.35">
      <c r="A51" s="234" t="s">
        <v>300</v>
      </c>
      <c r="B51" s="152"/>
      <c r="C51" s="153"/>
      <c r="D51" s="154"/>
      <c r="E51" s="129"/>
      <c r="F51" s="126"/>
      <c r="G51" s="154"/>
    </row>
    <row r="52" spans="1:9" ht="72.75" customHeight="1" thickBot="1" x14ac:dyDescent="0.35">
      <c r="A52" s="198" t="s">
        <v>196</v>
      </c>
      <c r="B52" s="341"/>
      <c r="C52" s="342"/>
      <c r="D52" s="342"/>
      <c r="E52" s="342"/>
      <c r="F52" s="342"/>
      <c r="G52" s="343"/>
    </row>
    <row r="53" spans="1:9" ht="56.5" thickBot="1" x14ac:dyDescent="0.35">
      <c r="A53" s="146" t="s">
        <v>237</v>
      </c>
      <c r="B53" s="116" t="s">
        <v>79</v>
      </c>
      <c r="C53" s="117" t="s">
        <v>80</v>
      </c>
      <c r="D53" s="117" t="s">
        <v>24</v>
      </c>
      <c r="E53" s="117" t="s">
        <v>78</v>
      </c>
      <c r="F53" s="117" t="s">
        <v>81</v>
      </c>
      <c r="G53" s="118" t="s">
        <v>24</v>
      </c>
      <c r="H53" s="119" t="e">
        <f>'Formulas HHSC'!E6</f>
        <v>#DIV/0!</v>
      </c>
      <c r="I53" s="120" t="e">
        <f>'Formulas HHSC'!I6</f>
        <v>#DIV/0!</v>
      </c>
    </row>
    <row r="54" spans="1:9" ht="28" x14ac:dyDescent="0.3">
      <c r="A54" s="122" t="s">
        <v>103</v>
      </c>
      <c r="B54" s="158"/>
      <c r="C54" s="126"/>
      <c r="D54" s="130"/>
      <c r="E54" s="156"/>
      <c r="F54" s="156"/>
      <c r="G54" s="159"/>
    </row>
    <row r="55" spans="1:9" ht="28" x14ac:dyDescent="0.3">
      <c r="A55" s="123" t="s">
        <v>9</v>
      </c>
      <c r="B55" s="158"/>
      <c r="C55" s="126"/>
      <c r="D55" s="130"/>
      <c r="E55" s="129"/>
      <c r="F55" s="126"/>
      <c r="G55" s="130"/>
    </row>
    <row r="56" spans="1:9" ht="28" x14ac:dyDescent="0.3">
      <c r="A56" s="123" t="s">
        <v>7</v>
      </c>
      <c r="B56" s="158"/>
      <c r="C56" s="126"/>
      <c r="D56" s="130"/>
      <c r="E56" s="129"/>
      <c r="F56" s="126"/>
      <c r="G56" s="130"/>
    </row>
    <row r="57" spans="1:9" x14ac:dyDescent="0.3">
      <c r="A57" s="123" t="s">
        <v>8</v>
      </c>
      <c r="B57" s="158"/>
      <c r="C57" s="126"/>
      <c r="D57" s="130"/>
      <c r="E57" s="129"/>
      <c r="F57" s="126"/>
      <c r="G57" s="130"/>
    </row>
    <row r="58" spans="1:9" ht="28" x14ac:dyDescent="0.3">
      <c r="A58" s="124" t="s">
        <v>11</v>
      </c>
      <c r="B58" s="158"/>
      <c r="C58" s="126"/>
      <c r="D58" s="130"/>
      <c r="E58" s="129"/>
      <c r="F58" s="126"/>
      <c r="G58" s="130"/>
    </row>
    <row r="59" spans="1:9" ht="28" x14ac:dyDescent="0.3">
      <c r="A59" s="124" t="s">
        <v>83</v>
      </c>
      <c r="B59" s="158"/>
      <c r="C59" s="126"/>
      <c r="D59" s="130"/>
      <c r="E59" s="129"/>
      <c r="F59" s="126"/>
      <c r="G59" s="130"/>
    </row>
    <row r="60" spans="1:9" ht="28" x14ac:dyDescent="0.3">
      <c r="A60" s="124" t="s">
        <v>84</v>
      </c>
      <c r="B60" s="158"/>
      <c r="C60" s="126"/>
      <c r="D60" s="130"/>
      <c r="E60" s="129"/>
      <c r="F60" s="126"/>
      <c r="G60" s="130"/>
    </row>
    <row r="61" spans="1:9" x14ac:dyDescent="0.3">
      <c r="A61" s="124" t="s">
        <v>238</v>
      </c>
      <c r="B61" s="158"/>
      <c r="C61" s="126"/>
      <c r="D61" s="130"/>
      <c r="E61" s="129"/>
      <c r="F61" s="126"/>
      <c r="G61" s="130"/>
    </row>
    <row r="62" spans="1:9" x14ac:dyDescent="0.3">
      <c r="A62" s="157" t="s">
        <v>239</v>
      </c>
      <c r="B62" s="178"/>
      <c r="C62" s="138"/>
      <c r="D62" s="139"/>
      <c r="E62" s="140"/>
      <c r="F62" s="138"/>
      <c r="G62" s="139"/>
    </row>
    <row r="63" spans="1:9" ht="42.5" thickBot="1" x14ac:dyDescent="0.35">
      <c r="A63" s="236" t="s">
        <v>267</v>
      </c>
      <c r="B63" s="160"/>
      <c r="C63" s="128"/>
      <c r="D63" s="135"/>
      <c r="E63" s="161"/>
      <c r="F63" s="128"/>
      <c r="G63" s="135"/>
    </row>
    <row r="64" spans="1:9" ht="62.25" customHeight="1" thickBot="1" x14ac:dyDescent="0.35">
      <c r="A64" s="198" t="s">
        <v>197</v>
      </c>
      <c r="B64" s="341"/>
      <c r="C64" s="342"/>
      <c r="D64" s="342"/>
      <c r="E64" s="342"/>
      <c r="F64" s="342"/>
      <c r="G64" s="343"/>
    </row>
    <row r="65" spans="1:9" ht="70.5" thickBot="1" x14ac:dyDescent="0.35">
      <c r="A65" s="185" t="s">
        <v>288</v>
      </c>
      <c r="B65" s="121" t="s">
        <v>79</v>
      </c>
      <c r="C65" s="117" t="s">
        <v>80</v>
      </c>
      <c r="D65" s="117" t="s">
        <v>24</v>
      </c>
      <c r="E65" s="117" t="s">
        <v>78</v>
      </c>
      <c r="F65" s="117" t="s">
        <v>81</v>
      </c>
      <c r="G65" s="118" t="s">
        <v>24</v>
      </c>
      <c r="H65" s="119" t="e">
        <f>'Formulas HHSC'!E7</f>
        <v>#DIV/0!</v>
      </c>
      <c r="I65" s="120" t="e">
        <f>'Formulas HHSC'!I7</f>
        <v>#DIV/0!</v>
      </c>
    </row>
    <row r="66" spans="1:9" ht="28" x14ac:dyDescent="0.3">
      <c r="A66" s="142" t="s">
        <v>89</v>
      </c>
      <c r="B66" s="148"/>
      <c r="C66" s="126"/>
      <c r="D66" s="130"/>
      <c r="E66" s="114"/>
      <c r="F66" s="114"/>
      <c r="G66" s="114"/>
    </row>
    <row r="67" spans="1:9" ht="28" x14ac:dyDescent="0.3">
      <c r="A67" s="142" t="s">
        <v>2</v>
      </c>
      <c r="B67" s="148"/>
      <c r="C67" s="126"/>
      <c r="D67" s="130"/>
      <c r="E67" s="114"/>
      <c r="F67" s="114"/>
      <c r="G67" s="114"/>
    </row>
    <row r="68" spans="1:9" ht="28" x14ac:dyDescent="0.3">
      <c r="A68" s="142" t="s">
        <v>104</v>
      </c>
      <c r="B68" s="148"/>
      <c r="C68" s="126"/>
      <c r="D68" s="130"/>
      <c r="E68" s="129"/>
      <c r="F68" s="126"/>
      <c r="G68" s="130"/>
    </row>
    <row r="69" spans="1:9" ht="28" x14ac:dyDescent="0.3">
      <c r="A69" s="142" t="s">
        <v>36</v>
      </c>
      <c r="B69" s="148"/>
      <c r="C69" s="126"/>
      <c r="D69" s="130"/>
      <c r="E69" s="129"/>
      <c r="F69" s="126"/>
      <c r="G69" s="130"/>
    </row>
    <row r="70" spans="1:9" ht="28" x14ac:dyDescent="0.3">
      <c r="A70" s="142" t="s">
        <v>289</v>
      </c>
      <c r="B70" s="148"/>
      <c r="C70" s="126"/>
      <c r="D70" s="130"/>
      <c r="E70" s="129"/>
      <c r="F70" s="126"/>
      <c r="G70" s="130"/>
    </row>
    <row r="71" spans="1:9" ht="28" x14ac:dyDescent="0.3">
      <c r="A71" s="142" t="s">
        <v>290</v>
      </c>
      <c r="B71" s="148"/>
      <c r="C71" s="126"/>
      <c r="D71" s="130"/>
      <c r="E71" s="114"/>
      <c r="F71" s="114"/>
      <c r="G71" s="114"/>
    </row>
    <row r="72" spans="1:9" ht="42" x14ac:dyDescent="0.3">
      <c r="A72" s="142" t="s">
        <v>90</v>
      </c>
      <c r="B72" s="148"/>
      <c r="C72" s="126"/>
      <c r="D72" s="130"/>
      <c r="E72" s="129"/>
      <c r="F72" s="126"/>
      <c r="G72" s="130"/>
    </row>
    <row r="73" spans="1:9" ht="42" x14ac:dyDescent="0.3">
      <c r="A73" s="162" t="s">
        <v>130</v>
      </c>
      <c r="B73" s="148"/>
      <c r="C73" s="126"/>
      <c r="D73" s="130"/>
      <c r="E73" s="129"/>
      <c r="F73" s="126"/>
      <c r="G73" s="130"/>
    </row>
    <row r="74" spans="1:9" ht="28" x14ac:dyDescent="0.3">
      <c r="A74" s="142" t="s">
        <v>3</v>
      </c>
      <c r="B74" s="148"/>
      <c r="C74" s="126"/>
      <c r="D74" s="130"/>
      <c r="E74" s="129"/>
      <c r="F74" s="126"/>
      <c r="G74" s="130"/>
    </row>
    <row r="75" spans="1:9" ht="28" x14ac:dyDescent="0.3">
      <c r="A75" s="142" t="s">
        <v>291</v>
      </c>
      <c r="B75" s="148"/>
      <c r="C75" s="126"/>
      <c r="D75" s="130"/>
      <c r="E75" s="129"/>
      <c r="F75" s="126"/>
      <c r="G75" s="130"/>
    </row>
    <row r="76" spans="1:9" ht="28" x14ac:dyDescent="0.3">
      <c r="A76" s="142" t="s">
        <v>6</v>
      </c>
      <c r="B76" s="148"/>
      <c r="C76" s="126"/>
      <c r="D76" s="130"/>
      <c r="E76" s="129"/>
      <c r="F76" s="126"/>
      <c r="G76" s="130"/>
    </row>
    <row r="77" spans="1:9" ht="28" x14ac:dyDescent="0.3">
      <c r="A77" s="142" t="s">
        <v>4</v>
      </c>
      <c r="B77" s="148"/>
      <c r="C77" s="126"/>
      <c r="D77" s="130"/>
      <c r="E77" s="129"/>
      <c r="F77" s="126"/>
      <c r="G77" s="130"/>
    </row>
    <row r="78" spans="1:9" ht="28" x14ac:dyDescent="0.3">
      <c r="A78" s="142" t="s">
        <v>5</v>
      </c>
      <c r="B78" s="148"/>
      <c r="C78" s="126"/>
      <c r="D78" s="130"/>
      <c r="E78" s="129"/>
      <c r="F78" s="126"/>
      <c r="G78" s="130"/>
    </row>
    <row r="79" spans="1:9" ht="28" x14ac:dyDescent="0.3">
      <c r="A79" s="142" t="s">
        <v>83</v>
      </c>
      <c r="B79" s="148"/>
      <c r="C79" s="126"/>
      <c r="D79" s="130"/>
      <c r="E79" s="129"/>
      <c r="F79" s="126"/>
      <c r="G79" s="130"/>
    </row>
    <row r="80" spans="1:9" ht="28" x14ac:dyDescent="0.3">
      <c r="A80" s="142" t="s">
        <v>84</v>
      </c>
      <c r="B80" s="163"/>
      <c r="C80" s="153"/>
      <c r="D80" s="154"/>
      <c r="E80" s="155"/>
      <c r="F80" s="153"/>
      <c r="G80" s="154"/>
    </row>
    <row r="81" spans="1:9" x14ac:dyDescent="0.3">
      <c r="A81" s="151" t="s">
        <v>340</v>
      </c>
      <c r="B81" s="209"/>
      <c r="C81" s="210"/>
      <c r="D81" s="211"/>
      <c r="E81" s="212"/>
      <c r="F81" s="210"/>
      <c r="G81" s="211"/>
    </row>
    <row r="82" spans="1:9" ht="28.5" thickBot="1" x14ac:dyDescent="0.35">
      <c r="A82" s="142" t="s">
        <v>341</v>
      </c>
      <c r="B82" s="148"/>
      <c r="C82" s="126"/>
      <c r="D82" s="130"/>
      <c r="E82" s="129"/>
      <c r="F82" s="126"/>
      <c r="G82" s="130"/>
    </row>
    <row r="83" spans="1:9" ht="69.75" customHeight="1" thickBot="1" x14ac:dyDescent="0.35">
      <c r="A83" s="198" t="s">
        <v>198</v>
      </c>
      <c r="B83" s="341"/>
      <c r="C83" s="342"/>
      <c r="D83" s="342"/>
      <c r="E83" s="342"/>
      <c r="F83" s="342"/>
      <c r="G83" s="343"/>
    </row>
    <row r="84" spans="1:9" ht="42.5" thickBot="1" x14ac:dyDescent="0.35">
      <c r="A84" s="246" t="s">
        <v>338</v>
      </c>
      <c r="B84" s="116" t="s">
        <v>79</v>
      </c>
      <c r="C84" s="117" t="s">
        <v>80</v>
      </c>
      <c r="D84" s="117" t="s">
        <v>24</v>
      </c>
      <c r="E84" s="117" t="s">
        <v>78</v>
      </c>
      <c r="F84" s="117" t="s">
        <v>81</v>
      </c>
      <c r="G84" s="118" t="s">
        <v>24</v>
      </c>
      <c r="H84" s="119" t="e">
        <f>'Formulas HHSC'!E8</f>
        <v>#DIV/0!</v>
      </c>
      <c r="I84" s="120" t="e">
        <f>'Formulas HHSC'!I8</f>
        <v>#DIV/0!</v>
      </c>
    </row>
    <row r="85" spans="1:9" ht="70" x14ac:dyDescent="0.3">
      <c r="A85" s="142" t="s">
        <v>344</v>
      </c>
      <c r="B85" s="158"/>
      <c r="C85" s="126"/>
      <c r="D85" s="130"/>
      <c r="E85" s="129"/>
      <c r="F85" s="126"/>
      <c r="G85" s="130"/>
    </row>
    <row r="86" spans="1:9" ht="42" x14ac:dyDescent="0.3">
      <c r="A86" s="142" t="s">
        <v>345</v>
      </c>
      <c r="B86" s="158"/>
      <c r="C86" s="126"/>
      <c r="D86" s="130"/>
      <c r="E86" s="129"/>
      <c r="F86" s="126"/>
      <c r="G86" s="130"/>
    </row>
    <row r="87" spans="1:9" ht="70" x14ac:dyDescent="0.3">
      <c r="A87" s="142" t="s">
        <v>358</v>
      </c>
      <c r="B87" s="158"/>
      <c r="C87" s="126"/>
      <c r="D87" s="130"/>
      <c r="E87" s="129"/>
      <c r="F87" s="126"/>
      <c r="G87" s="130"/>
    </row>
    <row r="88" spans="1:9" ht="42" x14ac:dyDescent="0.3">
      <c r="A88" s="142" t="s">
        <v>346</v>
      </c>
      <c r="B88" s="158"/>
      <c r="C88" s="126"/>
      <c r="D88" s="130"/>
      <c r="E88" s="129"/>
      <c r="F88" s="126"/>
      <c r="G88" s="130"/>
    </row>
    <row r="89" spans="1:9" ht="42" x14ac:dyDescent="0.3">
      <c r="A89" s="142" t="s">
        <v>347</v>
      </c>
      <c r="B89" s="158"/>
      <c r="C89" s="126"/>
      <c r="D89" s="130"/>
      <c r="E89" s="129"/>
      <c r="F89" s="126"/>
      <c r="G89" s="130"/>
    </row>
    <row r="90" spans="1:9" ht="28" x14ac:dyDescent="0.3">
      <c r="A90" s="142" t="s">
        <v>348</v>
      </c>
      <c r="B90" s="158"/>
      <c r="C90" s="126"/>
      <c r="D90" s="130"/>
      <c r="E90" s="129"/>
      <c r="F90" s="126"/>
      <c r="G90" s="130"/>
    </row>
    <row r="91" spans="1:9" ht="28" x14ac:dyDescent="0.3">
      <c r="A91" s="142" t="s">
        <v>359</v>
      </c>
      <c r="B91" s="158"/>
      <c r="C91" s="126"/>
      <c r="D91" s="130"/>
      <c r="E91" s="129"/>
      <c r="F91" s="126"/>
      <c r="G91" s="130"/>
    </row>
    <row r="92" spans="1:9" ht="28" x14ac:dyDescent="0.3">
      <c r="A92" s="142" t="s">
        <v>352</v>
      </c>
      <c r="B92" s="158"/>
      <c r="C92" s="126"/>
      <c r="D92" s="130"/>
      <c r="E92" s="129"/>
      <c r="F92" s="126"/>
      <c r="G92" s="130"/>
    </row>
    <row r="93" spans="1:9" ht="42" x14ac:dyDescent="0.3">
      <c r="A93" s="142" t="s">
        <v>350</v>
      </c>
      <c r="B93" s="158"/>
      <c r="C93" s="126"/>
      <c r="D93" s="130"/>
      <c r="E93" s="129"/>
      <c r="F93" s="126"/>
      <c r="G93" s="130"/>
    </row>
    <row r="94" spans="1:9" ht="42" x14ac:dyDescent="0.3">
      <c r="A94" s="142" t="s">
        <v>349</v>
      </c>
      <c r="B94" s="158"/>
      <c r="C94" s="126"/>
      <c r="D94" s="130"/>
      <c r="E94" s="129"/>
      <c r="F94" s="126"/>
      <c r="G94" s="130"/>
    </row>
    <row r="95" spans="1:9" ht="28" x14ac:dyDescent="0.3">
      <c r="A95" s="142" t="s">
        <v>351</v>
      </c>
      <c r="B95" s="158"/>
      <c r="C95" s="126"/>
      <c r="D95" s="130"/>
      <c r="E95" s="129"/>
      <c r="F95" s="126"/>
      <c r="G95" s="130"/>
    </row>
    <row r="96" spans="1:9" ht="28" x14ac:dyDescent="0.3">
      <c r="A96" s="142" t="s">
        <v>83</v>
      </c>
      <c r="B96" s="158"/>
      <c r="C96" s="126"/>
      <c r="D96" s="130"/>
      <c r="E96" s="129"/>
      <c r="F96" s="126"/>
      <c r="G96" s="130"/>
    </row>
    <row r="97" spans="1:9" ht="28.5" thickBot="1" x14ac:dyDescent="0.35">
      <c r="A97" s="142" t="s">
        <v>84</v>
      </c>
      <c r="B97" s="158"/>
      <c r="C97" s="126"/>
      <c r="D97" s="130"/>
      <c r="E97" s="129"/>
      <c r="F97" s="126"/>
      <c r="G97" s="130"/>
    </row>
    <row r="98" spans="1:9" ht="70.5" customHeight="1" thickBot="1" x14ac:dyDescent="0.35">
      <c r="A98" s="192" t="s">
        <v>343</v>
      </c>
      <c r="B98" s="341"/>
      <c r="C98" s="342"/>
      <c r="D98" s="342"/>
      <c r="E98" s="342"/>
      <c r="F98" s="342"/>
      <c r="G98" s="343"/>
    </row>
    <row r="99" spans="1:9" ht="60.75" customHeight="1" thickBot="1" x14ac:dyDescent="0.35">
      <c r="A99" s="150" t="s">
        <v>240</v>
      </c>
      <c r="B99" s="116" t="s">
        <v>79</v>
      </c>
      <c r="C99" s="117" t="s">
        <v>80</v>
      </c>
      <c r="D99" s="117" t="s">
        <v>24</v>
      </c>
      <c r="E99" s="117" t="s">
        <v>78</v>
      </c>
      <c r="F99" s="117" t="s">
        <v>81</v>
      </c>
      <c r="G99" s="118" t="s">
        <v>24</v>
      </c>
      <c r="H99" s="119" t="e">
        <f>'Formulas HHSC'!E9</f>
        <v>#DIV/0!</v>
      </c>
      <c r="I99" s="120" t="e">
        <f>'Formulas HHSC'!I9</f>
        <v>#DIV/0!</v>
      </c>
    </row>
    <row r="100" spans="1:9" ht="56" x14ac:dyDescent="0.3">
      <c r="A100" s="201" t="s">
        <v>285</v>
      </c>
      <c r="B100" s="158"/>
      <c r="C100" s="126"/>
      <c r="D100" s="130"/>
      <c r="E100" s="129"/>
      <c r="F100" s="126"/>
      <c r="G100" s="130"/>
    </row>
    <row r="101" spans="1:9" ht="42" x14ac:dyDescent="0.3">
      <c r="A101" s="201" t="s">
        <v>241</v>
      </c>
      <c r="B101" s="158"/>
      <c r="C101" s="126"/>
      <c r="D101" s="130"/>
      <c r="E101" s="129"/>
      <c r="F101" s="126"/>
      <c r="G101" s="130"/>
    </row>
    <row r="102" spans="1:9" ht="56" x14ac:dyDescent="0.3">
      <c r="A102" s="201" t="s">
        <v>242</v>
      </c>
      <c r="B102" s="158"/>
      <c r="C102" s="126"/>
      <c r="D102" s="130"/>
      <c r="E102" s="129"/>
      <c r="F102" s="126"/>
      <c r="G102" s="130"/>
    </row>
    <row r="103" spans="1:9" ht="42" x14ac:dyDescent="0.3">
      <c r="A103" s="201" t="s">
        <v>286</v>
      </c>
      <c r="B103" s="158"/>
      <c r="C103" s="126"/>
      <c r="D103" s="130"/>
      <c r="E103" s="129"/>
      <c r="F103" s="126"/>
      <c r="G103" s="130"/>
    </row>
    <row r="104" spans="1:9" ht="56" x14ac:dyDescent="0.3">
      <c r="A104" s="201" t="s">
        <v>287</v>
      </c>
      <c r="B104" s="158"/>
      <c r="C104" s="126"/>
      <c r="D104" s="130"/>
      <c r="E104" s="129"/>
      <c r="F104" s="126"/>
      <c r="G104" s="130"/>
    </row>
    <row r="105" spans="1:9" ht="28" x14ac:dyDescent="0.3">
      <c r="A105" s="201" t="s">
        <v>302</v>
      </c>
      <c r="B105" s="158"/>
      <c r="C105" s="126"/>
      <c r="D105" s="130"/>
      <c r="E105" s="129"/>
      <c r="F105" s="126"/>
      <c r="G105" s="130"/>
    </row>
    <row r="106" spans="1:9" ht="42" x14ac:dyDescent="0.3">
      <c r="A106" s="201" t="s">
        <v>243</v>
      </c>
      <c r="B106" s="158"/>
      <c r="C106" s="126"/>
      <c r="D106" s="130"/>
      <c r="E106" s="129"/>
      <c r="F106" s="126"/>
      <c r="G106" s="130"/>
    </row>
    <row r="107" spans="1:9" ht="28" x14ac:dyDescent="0.3">
      <c r="A107" s="162" t="s">
        <v>83</v>
      </c>
      <c r="B107" s="158"/>
      <c r="C107" s="126"/>
      <c r="D107" s="130"/>
      <c r="E107" s="129"/>
      <c r="F107" s="126"/>
      <c r="G107" s="130"/>
    </row>
    <row r="108" spans="1:9" ht="28" x14ac:dyDescent="0.3">
      <c r="A108" s="162" t="s">
        <v>84</v>
      </c>
      <c r="B108" s="158"/>
      <c r="C108" s="126"/>
      <c r="D108" s="130"/>
      <c r="E108" s="129"/>
      <c r="F108" s="126"/>
      <c r="G108" s="130"/>
    </row>
    <row r="109" spans="1:9" x14ac:dyDescent="0.3">
      <c r="A109" s="202" t="s">
        <v>301</v>
      </c>
      <c r="B109" s="178"/>
      <c r="C109" s="138"/>
      <c r="D109" s="139"/>
      <c r="E109" s="140"/>
      <c r="F109" s="138"/>
      <c r="G109" s="139"/>
    </row>
    <row r="110" spans="1:9" ht="42" x14ac:dyDescent="0.3">
      <c r="A110" s="162" t="s">
        <v>318</v>
      </c>
      <c r="B110" s="158"/>
      <c r="C110" s="126"/>
      <c r="D110" s="130"/>
      <c r="E110" s="129"/>
      <c r="F110" s="126"/>
      <c r="G110" s="130"/>
    </row>
    <row r="111" spans="1:9" ht="28" x14ac:dyDescent="0.3">
      <c r="A111" s="162" t="s">
        <v>303</v>
      </c>
      <c r="B111" s="158"/>
      <c r="C111" s="126"/>
      <c r="D111" s="130"/>
      <c r="E111" s="129"/>
      <c r="F111" s="126"/>
      <c r="G111" s="130"/>
    </row>
    <row r="112" spans="1:9" ht="42" x14ac:dyDescent="0.3">
      <c r="A112" s="162" t="s">
        <v>304</v>
      </c>
      <c r="B112" s="158"/>
      <c r="C112" s="126"/>
      <c r="D112" s="130"/>
      <c r="E112" s="129"/>
      <c r="F112" s="126"/>
      <c r="G112" s="130"/>
    </row>
    <row r="113" spans="1:9" ht="42.5" thickBot="1" x14ac:dyDescent="0.35">
      <c r="A113" s="162" t="s">
        <v>305</v>
      </c>
      <c r="B113" s="158"/>
      <c r="C113" s="126"/>
      <c r="D113" s="130"/>
      <c r="E113" s="129"/>
      <c r="F113" s="126"/>
      <c r="G113" s="130"/>
    </row>
    <row r="114" spans="1:9" ht="85.5" customHeight="1" thickBot="1" x14ac:dyDescent="0.35">
      <c r="A114" s="203" t="s">
        <v>244</v>
      </c>
      <c r="B114" s="341"/>
      <c r="C114" s="342"/>
      <c r="D114" s="342"/>
      <c r="E114" s="342"/>
      <c r="F114" s="342"/>
      <c r="G114" s="343"/>
    </row>
    <row r="115" spans="1:9" ht="42.5" thickBot="1" x14ac:dyDescent="0.35">
      <c r="A115" s="150" t="s">
        <v>129</v>
      </c>
      <c r="B115" s="116" t="s">
        <v>79</v>
      </c>
      <c r="C115" s="117" t="s">
        <v>80</v>
      </c>
      <c r="D115" s="117" t="s">
        <v>24</v>
      </c>
      <c r="E115" s="117" t="s">
        <v>78</v>
      </c>
      <c r="F115" s="117" t="s">
        <v>81</v>
      </c>
      <c r="G115" s="118" t="s">
        <v>24</v>
      </c>
      <c r="H115" s="119" t="e">
        <f>'Formulas HHSC'!E10</f>
        <v>#DIV/0!</v>
      </c>
      <c r="I115" s="120" t="e">
        <f>'Formulas HHSC'!I10</f>
        <v>#DIV/0!</v>
      </c>
    </row>
    <row r="116" spans="1:9" ht="28" x14ac:dyDescent="0.3">
      <c r="A116" s="177" t="s">
        <v>120</v>
      </c>
      <c r="B116" s="158"/>
      <c r="C116" s="126"/>
      <c r="D116" s="130"/>
      <c r="E116" s="129"/>
      <c r="F116" s="126"/>
      <c r="G116" s="130"/>
    </row>
    <row r="117" spans="1:9" ht="28" x14ac:dyDescent="0.3">
      <c r="A117" s="143" t="s">
        <v>121</v>
      </c>
      <c r="B117" s="158"/>
      <c r="C117" s="126"/>
      <c r="D117" s="130"/>
      <c r="E117" s="129"/>
      <c r="F117" s="126"/>
      <c r="G117" s="130"/>
    </row>
    <row r="118" spans="1:9" ht="28" x14ac:dyDescent="0.3">
      <c r="A118" s="143" t="s">
        <v>122</v>
      </c>
      <c r="B118" s="158"/>
      <c r="C118" s="126"/>
      <c r="D118" s="130"/>
      <c r="E118" s="129"/>
      <c r="F118" s="126"/>
      <c r="G118" s="130"/>
    </row>
    <row r="119" spans="1:9" ht="28" x14ac:dyDescent="0.3">
      <c r="A119" s="142" t="s">
        <v>123</v>
      </c>
      <c r="B119" s="158"/>
      <c r="C119" s="126"/>
      <c r="D119" s="130"/>
      <c r="E119" s="129"/>
      <c r="F119" s="126"/>
      <c r="G119" s="130"/>
    </row>
    <row r="120" spans="1:9" ht="28" x14ac:dyDescent="0.3">
      <c r="A120" s="142" t="s">
        <v>124</v>
      </c>
      <c r="B120" s="158"/>
      <c r="C120" s="126"/>
      <c r="D120" s="130"/>
      <c r="E120" s="129"/>
      <c r="F120" s="126"/>
      <c r="G120" s="130"/>
    </row>
    <row r="121" spans="1:9" ht="28" x14ac:dyDescent="0.3">
      <c r="A121" s="142" t="s">
        <v>273</v>
      </c>
      <c r="B121" s="158"/>
      <c r="C121" s="126"/>
      <c r="D121" s="130"/>
      <c r="E121" s="129"/>
      <c r="F121" s="126"/>
      <c r="G121" s="130"/>
    </row>
    <row r="122" spans="1:9" ht="42" x14ac:dyDescent="0.3">
      <c r="A122" s="142" t="s">
        <v>131</v>
      </c>
      <c r="B122" s="158"/>
      <c r="C122" s="126"/>
      <c r="D122" s="130"/>
      <c r="E122" s="129"/>
      <c r="F122" s="126"/>
      <c r="G122" s="130"/>
    </row>
    <row r="123" spans="1:9" ht="42" x14ac:dyDescent="0.3">
      <c r="A123" s="142" t="s">
        <v>125</v>
      </c>
      <c r="B123" s="158"/>
      <c r="C123" s="126"/>
      <c r="D123" s="130"/>
      <c r="E123" s="129"/>
      <c r="F123" s="126"/>
      <c r="G123" s="130"/>
    </row>
    <row r="124" spans="1:9" ht="28" x14ac:dyDescent="0.3">
      <c r="A124" s="142" t="s">
        <v>126</v>
      </c>
      <c r="B124" s="158"/>
      <c r="C124" s="126"/>
      <c r="D124" s="130"/>
      <c r="E124" s="129"/>
      <c r="F124" s="126"/>
      <c r="G124" s="130"/>
    </row>
    <row r="125" spans="1:9" ht="28" x14ac:dyDescent="0.3">
      <c r="A125" s="142" t="s">
        <v>83</v>
      </c>
      <c r="B125" s="158"/>
      <c r="C125" s="126"/>
      <c r="D125" s="130"/>
      <c r="E125" s="129"/>
      <c r="F125" s="126"/>
      <c r="G125" s="130"/>
    </row>
    <row r="126" spans="1:9" ht="56.5" thickBot="1" x14ac:dyDescent="0.35">
      <c r="A126" s="143" t="s">
        <v>127</v>
      </c>
      <c r="B126" s="158"/>
      <c r="C126" s="126"/>
      <c r="D126" s="130"/>
      <c r="E126" s="129"/>
      <c r="F126" s="126"/>
      <c r="G126" s="130"/>
    </row>
    <row r="127" spans="1:9" ht="66" customHeight="1" thickBot="1" x14ac:dyDescent="0.35">
      <c r="A127" s="198" t="s">
        <v>200</v>
      </c>
      <c r="B127" s="341"/>
      <c r="C127" s="342"/>
      <c r="D127" s="342"/>
      <c r="E127" s="342"/>
      <c r="F127" s="342"/>
      <c r="G127" s="343"/>
    </row>
    <row r="128" spans="1:9" ht="56.5" thickBot="1" x14ac:dyDescent="0.35">
      <c r="A128" s="167" t="s">
        <v>245</v>
      </c>
      <c r="B128" s="121" t="s">
        <v>79</v>
      </c>
      <c r="C128" s="117" t="s">
        <v>80</v>
      </c>
      <c r="D128" s="117" t="s">
        <v>24</v>
      </c>
      <c r="E128" s="117" t="s">
        <v>78</v>
      </c>
      <c r="F128" s="117" t="s">
        <v>81</v>
      </c>
      <c r="G128" s="118" t="s">
        <v>24</v>
      </c>
      <c r="H128" s="119" t="e">
        <f>'Formulas HHSC'!E11</f>
        <v>#DIV/0!</v>
      </c>
      <c r="I128" s="120" t="e">
        <f>'Formulas HHSC'!I11</f>
        <v>#DIV/0!</v>
      </c>
    </row>
    <row r="129" spans="1:9" ht="56" x14ac:dyDescent="0.3">
      <c r="A129" s="168" t="s">
        <v>246</v>
      </c>
      <c r="B129" s="148"/>
      <c r="C129" s="126"/>
      <c r="D129" s="130"/>
      <c r="E129" s="129"/>
      <c r="F129" s="126"/>
      <c r="G129" s="130"/>
    </row>
    <row r="130" spans="1:9" ht="70" x14ac:dyDescent="0.3">
      <c r="A130" s="142" t="s">
        <v>247</v>
      </c>
      <c r="B130" s="148"/>
      <c r="C130" s="126"/>
      <c r="D130" s="130"/>
      <c r="E130" s="129"/>
      <c r="F130" s="126"/>
      <c r="G130" s="130"/>
    </row>
    <row r="131" spans="1:9" ht="28" x14ac:dyDescent="0.3">
      <c r="A131" s="166" t="s">
        <v>248</v>
      </c>
      <c r="B131" s="148"/>
      <c r="C131" s="126"/>
      <c r="D131" s="130"/>
      <c r="E131" s="129"/>
      <c r="F131" s="126"/>
      <c r="G131" s="130"/>
    </row>
    <row r="132" spans="1:9" ht="28" x14ac:dyDescent="0.3">
      <c r="A132" s="166" t="s">
        <v>249</v>
      </c>
      <c r="B132" s="148"/>
      <c r="C132" s="126"/>
      <c r="D132" s="130"/>
      <c r="E132" s="129"/>
      <c r="F132" s="126"/>
      <c r="G132" s="130"/>
    </row>
    <row r="133" spans="1:9" ht="28" x14ac:dyDescent="0.3">
      <c r="A133" s="142" t="s">
        <v>83</v>
      </c>
      <c r="B133" s="148"/>
      <c r="C133" s="126"/>
      <c r="D133" s="130"/>
      <c r="E133" s="129"/>
      <c r="F133" s="126"/>
      <c r="G133" s="130"/>
    </row>
    <row r="134" spans="1:9" ht="28.5" thickBot="1" x14ac:dyDescent="0.35">
      <c r="A134" s="57" t="s">
        <v>84</v>
      </c>
      <c r="B134" s="163"/>
      <c r="C134" s="153"/>
      <c r="D134" s="154"/>
      <c r="E134" s="155"/>
      <c r="F134" s="153"/>
      <c r="G134" s="154"/>
    </row>
    <row r="135" spans="1:9" ht="69.75" customHeight="1" thickBot="1" x14ac:dyDescent="0.35">
      <c r="A135" s="204" t="s">
        <v>250</v>
      </c>
      <c r="B135" s="341"/>
      <c r="C135" s="342"/>
      <c r="D135" s="342"/>
      <c r="E135" s="342"/>
      <c r="F135" s="342"/>
      <c r="G135" s="343"/>
    </row>
    <row r="136" spans="1:9" ht="56.5" thickBot="1" x14ac:dyDescent="0.35">
      <c r="A136" s="247" t="s">
        <v>332</v>
      </c>
      <c r="B136" s="121" t="s">
        <v>79</v>
      </c>
      <c r="C136" s="117" t="s">
        <v>80</v>
      </c>
      <c r="D136" s="117" t="s">
        <v>24</v>
      </c>
      <c r="E136" s="117" t="s">
        <v>78</v>
      </c>
      <c r="F136" s="117" t="s">
        <v>81</v>
      </c>
      <c r="G136" s="118" t="s">
        <v>24</v>
      </c>
      <c r="H136" s="119" t="e">
        <f>'Formulas HHSC'!E12</f>
        <v>#DIV/0!</v>
      </c>
      <c r="I136" s="120" t="e">
        <f>'Formulas HHSC'!I12</f>
        <v>#DIV/0!</v>
      </c>
    </row>
    <row r="137" spans="1:9" ht="28" x14ac:dyDescent="0.3">
      <c r="A137" s="170" t="s">
        <v>270</v>
      </c>
      <c r="B137" s="148"/>
      <c r="C137" s="126"/>
      <c r="D137" s="130"/>
      <c r="E137" s="129"/>
      <c r="F137" s="126"/>
      <c r="G137" s="130"/>
    </row>
    <row r="138" spans="1:9" ht="28" x14ac:dyDescent="0.3">
      <c r="A138" s="162" t="s">
        <v>253</v>
      </c>
      <c r="B138" s="148"/>
      <c r="C138" s="126"/>
      <c r="D138" s="130"/>
      <c r="E138" s="129"/>
      <c r="F138" s="126"/>
      <c r="G138" s="130"/>
    </row>
    <row r="139" spans="1:9" ht="28" x14ac:dyDescent="0.3">
      <c r="A139" s="162" t="s">
        <v>292</v>
      </c>
      <c r="B139" s="148"/>
      <c r="C139" s="126"/>
      <c r="D139" s="130"/>
      <c r="E139" s="129"/>
      <c r="F139" s="126"/>
      <c r="G139" s="130"/>
    </row>
    <row r="140" spans="1:9" ht="28.5" thickBot="1" x14ac:dyDescent="0.35">
      <c r="A140" s="162" t="s">
        <v>254</v>
      </c>
      <c r="B140" s="148"/>
      <c r="C140" s="126"/>
      <c r="D140" s="130"/>
      <c r="E140" s="129"/>
      <c r="F140" s="126"/>
      <c r="G140" s="130"/>
    </row>
    <row r="141" spans="1:9" ht="48.75" customHeight="1" thickBot="1" x14ac:dyDescent="0.35">
      <c r="A141" s="204" t="s">
        <v>255</v>
      </c>
      <c r="B141" s="341"/>
      <c r="C141" s="342"/>
      <c r="D141" s="342"/>
      <c r="E141" s="342"/>
      <c r="F141" s="342"/>
      <c r="G141" s="343"/>
    </row>
    <row r="142" spans="1:9" ht="126.5" hidden="1" thickBot="1" x14ac:dyDescent="0.35">
      <c r="A142" s="150" t="s">
        <v>109</v>
      </c>
      <c r="B142" s="116" t="s">
        <v>79</v>
      </c>
      <c r="C142" s="117" t="s">
        <v>80</v>
      </c>
      <c r="D142" s="117" t="s">
        <v>24</v>
      </c>
      <c r="E142" s="117" t="s">
        <v>78</v>
      </c>
      <c r="F142" s="117" t="s">
        <v>81</v>
      </c>
      <c r="G142" s="118" t="s">
        <v>24</v>
      </c>
      <c r="H142" s="119" t="e">
        <f>'Formulas HHSC'!E13</f>
        <v>#DIV/0!</v>
      </c>
      <c r="I142" s="120" t="e">
        <f>'Formulas HHSC'!I13</f>
        <v>#DIV/0!</v>
      </c>
    </row>
    <row r="143" spans="1:9" ht="42" hidden="1" x14ac:dyDescent="0.3">
      <c r="A143" s="56" t="s">
        <v>110</v>
      </c>
      <c r="B143" s="158"/>
      <c r="C143" s="126" t="s">
        <v>323</v>
      </c>
      <c r="D143" s="130"/>
      <c r="E143" s="129"/>
      <c r="F143" s="126" t="s">
        <v>323</v>
      </c>
      <c r="G143" s="130"/>
    </row>
    <row r="144" spans="1:9" ht="28" hidden="1" x14ac:dyDescent="0.3">
      <c r="A144" s="171" t="s">
        <v>91</v>
      </c>
      <c r="B144" s="158"/>
      <c r="C144" s="126" t="s">
        <v>323</v>
      </c>
      <c r="D144" s="130"/>
      <c r="E144" s="129"/>
      <c r="F144" s="126" t="s">
        <v>323</v>
      </c>
      <c r="G144" s="130"/>
    </row>
    <row r="145" spans="1:7" ht="28" hidden="1" x14ac:dyDescent="0.3">
      <c r="A145" s="166" t="s">
        <v>92</v>
      </c>
      <c r="B145" s="158"/>
      <c r="C145" s="126" t="s">
        <v>323</v>
      </c>
      <c r="D145" s="130"/>
      <c r="E145" s="129"/>
      <c r="F145" s="126" t="s">
        <v>323</v>
      </c>
      <c r="G145" s="130"/>
    </row>
    <row r="146" spans="1:7" ht="28" hidden="1" x14ac:dyDescent="0.3">
      <c r="A146" s="166" t="s">
        <v>93</v>
      </c>
      <c r="B146" s="158"/>
      <c r="C146" s="126" t="s">
        <v>323</v>
      </c>
      <c r="D146" s="130"/>
      <c r="E146" s="129"/>
      <c r="F146" s="126" t="s">
        <v>323</v>
      </c>
      <c r="G146" s="130"/>
    </row>
    <row r="147" spans="1:7" ht="56" hidden="1" x14ac:dyDescent="0.3">
      <c r="A147" s="166" t="s">
        <v>111</v>
      </c>
      <c r="B147" s="158"/>
      <c r="C147" s="126" t="s">
        <v>323</v>
      </c>
      <c r="D147" s="130"/>
      <c r="E147" s="129"/>
      <c r="F147" s="126" t="s">
        <v>323</v>
      </c>
      <c r="G147" s="130"/>
    </row>
    <row r="148" spans="1:7" ht="28" hidden="1" x14ac:dyDescent="0.3">
      <c r="A148" s="166" t="s">
        <v>94</v>
      </c>
      <c r="B148" s="158"/>
      <c r="C148" s="126" t="s">
        <v>323</v>
      </c>
      <c r="D148" s="130"/>
      <c r="E148" s="129"/>
      <c r="F148" s="126" t="s">
        <v>323</v>
      </c>
      <c r="G148" s="130"/>
    </row>
    <row r="149" spans="1:7" hidden="1" x14ac:dyDescent="0.3">
      <c r="A149" s="172" t="s">
        <v>95</v>
      </c>
      <c r="B149" s="174"/>
      <c r="C149" s="114"/>
      <c r="D149" s="114"/>
      <c r="E149" s="115"/>
      <c r="F149" s="114"/>
      <c r="G149" s="175"/>
    </row>
    <row r="150" spans="1:7" ht="28" hidden="1" x14ac:dyDescent="0.3">
      <c r="A150" s="166" t="s">
        <v>96</v>
      </c>
      <c r="B150" s="158"/>
      <c r="C150" s="126" t="s">
        <v>323</v>
      </c>
      <c r="D150" s="130"/>
      <c r="E150" s="129"/>
      <c r="F150" s="126" t="s">
        <v>323</v>
      </c>
      <c r="G150" s="130"/>
    </row>
    <row r="151" spans="1:7" ht="45" hidden="1" customHeight="1" x14ac:dyDescent="0.3">
      <c r="A151" s="171" t="s">
        <v>97</v>
      </c>
      <c r="B151" s="158"/>
      <c r="C151" s="126" t="s">
        <v>323</v>
      </c>
      <c r="D151" s="130"/>
      <c r="E151" s="129"/>
      <c r="F151" s="126" t="s">
        <v>323</v>
      </c>
      <c r="G151" s="130"/>
    </row>
    <row r="152" spans="1:7" ht="28" hidden="1" x14ac:dyDescent="0.3">
      <c r="A152" s="166" t="s">
        <v>112</v>
      </c>
      <c r="B152" s="158"/>
      <c r="C152" s="126" t="s">
        <v>323</v>
      </c>
      <c r="D152" s="130"/>
      <c r="E152" s="129"/>
      <c r="F152" s="126" t="s">
        <v>323</v>
      </c>
      <c r="G152" s="130"/>
    </row>
    <row r="153" spans="1:7" hidden="1" x14ac:dyDescent="0.3">
      <c r="A153" s="172" t="s">
        <v>98</v>
      </c>
      <c r="B153" s="174"/>
      <c r="C153" s="114"/>
      <c r="D153" s="114"/>
      <c r="E153" s="115"/>
      <c r="F153" s="114"/>
      <c r="G153" s="175"/>
    </row>
    <row r="154" spans="1:7" ht="42" hidden="1" x14ac:dyDescent="0.3">
      <c r="A154" s="166" t="s">
        <v>99</v>
      </c>
      <c r="B154" s="158"/>
      <c r="C154" s="126" t="s">
        <v>323</v>
      </c>
      <c r="D154" s="130"/>
      <c r="E154" s="129"/>
      <c r="F154" s="126" t="s">
        <v>323</v>
      </c>
      <c r="G154" s="130"/>
    </row>
    <row r="155" spans="1:7" ht="28" hidden="1" x14ac:dyDescent="0.3">
      <c r="A155" s="166" t="s">
        <v>100</v>
      </c>
      <c r="B155" s="158"/>
      <c r="C155" s="126" t="s">
        <v>323</v>
      </c>
      <c r="D155" s="130"/>
      <c r="E155" s="129"/>
      <c r="F155" s="126" t="s">
        <v>323</v>
      </c>
      <c r="G155" s="130"/>
    </row>
    <row r="156" spans="1:7" ht="42" hidden="1" x14ac:dyDescent="0.3">
      <c r="A156" s="166" t="s">
        <v>113</v>
      </c>
      <c r="B156" s="158"/>
      <c r="C156" s="126" t="s">
        <v>323</v>
      </c>
      <c r="D156" s="130"/>
      <c r="E156" s="129"/>
      <c r="F156" s="126" t="s">
        <v>323</v>
      </c>
      <c r="G156" s="130"/>
    </row>
    <row r="157" spans="1:7" ht="28" hidden="1" x14ac:dyDescent="0.3">
      <c r="A157" s="166" t="s">
        <v>114</v>
      </c>
      <c r="B157" s="158"/>
      <c r="C157" s="126" t="s">
        <v>323</v>
      </c>
      <c r="D157" s="130"/>
      <c r="E157" s="129"/>
      <c r="F157" s="126" t="s">
        <v>323</v>
      </c>
      <c r="G157" s="130"/>
    </row>
    <row r="158" spans="1:7" ht="75" hidden="1" customHeight="1" x14ac:dyDescent="0.3">
      <c r="A158" s="166" t="s">
        <v>271</v>
      </c>
      <c r="B158" s="158"/>
      <c r="C158" s="126" t="s">
        <v>323</v>
      </c>
      <c r="D158" s="130"/>
      <c r="E158" s="129"/>
      <c r="F158" s="126" t="s">
        <v>323</v>
      </c>
      <c r="G158" s="130"/>
    </row>
    <row r="159" spans="1:7" ht="28" hidden="1" x14ac:dyDescent="0.3">
      <c r="A159" s="166" t="s">
        <v>272</v>
      </c>
      <c r="B159" s="158"/>
      <c r="C159" s="126" t="s">
        <v>323</v>
      </c>
      <c r="D159" s="130"/>
      <c r="E159" s="129"/>
      <c r="F159" s="126" t="s">
        <v>323</v>
      </c>
      <c r="G159" s="130"/>
    </row>
    <row r="160" spans="1:7" hidden="1" x14ac:dyDescent="0.3">
      <c r="A160" s="172" t="s">
        <v>101</v>
      </c>
      <c r="B160" s="174"/>
      <c r="C160" s="114"/>
      <c r="D160" s="114"/>
      <c r="E160" s="115"/>
      <c r="F160" s="114"/>
      <c r="G160" s="175"/>
    </row>
    <row r="161" spans="1:9" ht="42" hidden="1" x14ac:dyDescent="0.3">
      <c r="A161" s="166" t="s">
        <v>115</v>
      </c>
      <c r="B161" s="158"/>
      <c r="C161" s="126" t="s">
        <v>323</v>
      </c>
      <c r="D161" s="130"/>
      <c r="E161" s="129"/>
      <c r="F161" s="126" t="s">
        <v>323</v>
      </c>
      <c r="G161" s="130"/>
    </row>
    <row r="162" spans="1:9" ht="42.5" hidden="1" thickBot="1" x14ac:dyDescent="0.35">
      <c r="A162" s="173" t="s">
        <v>116</v>
      </c>
      <c r="B162" s="160"/>
      <c r="C162" s="128" t="s">
        <v>323</v>
      </c>
      <c r="D162" s="135"/>
      <c r="E162" s="161"/>
      <c r="F162" s="128" t="s">
        <v>323</v>
      </c>
      <c r="G162" s="135"/>
    </row>
    <row r="163" spans="1:9" ht="66" hidden="1" customHeight="1" thickBot="1" x14ac:dyDescent="0.35">
      <c r="A163" s="198" t="s">
        <v>199</v>
      </c>
      <c r="B163" s="341"/>
      <c r="C163" s="342"/>
      <c r="D163" s="342"/>
      <c r="E163" s="342"/>
      <c r="F163" s="342"/>
      <c r="G163" s="343"/>
    </row>
    <row r="164" spans="1:9" ht="42.5" thickBot="1" x14ac:dyDescent="0.35">
      <c r="A164" s="238" t="s">
        <v>369</v>
      </c>
      <c r="B164" s="121" t="s">
        <v>79</v>
      </c>
      <c r="C164" s="117" t="s">
        <v>80</v>
      </c>
      <c r="D164" s="117" t="s">
        <v>24</v>
      </c>
      <c r="E164" s="117" t="s">
        <v>78</v>
      </c>
      <c r="F164" s="117" t="s">
        <v>81</v>
      </c>
      <c r="G164" s="118" t="s">
        <v>24</v>
      </c>
      <c r="H164" s="119" t="e">
        <f>'Formulas HHSC'!E14</f>
        <v>#DIV/0!</v>
      </c>
      <c r="I164" s="120" t="e">
        <f>'Formulas HHSC'!I14</f>
        <v>#DIV/0!</v>
      </c>
    </row>
    <row r="165" spans="1:9" x14ac:dyDescent="0.3">
      <c r="A165" s="176" t="s">
        <v>27</v>
      </c>
      <c r="B165" s="158"/>
      <c r="C165" s="126"/>
      <c r="D165" s="130"/>
      <c r="E165" s="129"/>
      <c r="F165" s="126"/>
      <c r="G165" s="130"/>
    </row>
    <row r="166" spans="1:9" ht="42" x14ac:dyDescent="0.3">
      <c r="A166" s="113" t="s">
        <v>28</v>
      </c>
      <c r="B166" s="158"/>
      <c r="C166" s="126"/>
      <c r="D166" s="130"/>
      <c r="E166" s="129"/>
      <c r="F166" s="126"/>
      <c r="G166" s="130"/>
    </row>
    <row r="167" spans="1:9" x14ac:dyDescent="0.3">
      <c r="A167" s="113" t="s">
        <v>356</v>
      </c>
      <c r="B167" s="158"/>
      <c r="C167" s="126"/>
      <c r="D167" s="130"/>
      <c r="E167" s="129"/>
      <c r="F167" s="126"/>
      <c r="G167" s="130"/>
    </row>
    <row r="168" spans="1:9" ht="14.5" thickBot="1" x14ac:dyDescent="0.35">
      <c r="A168" s="113" t="s">
        <v>357</v>
      </c>
      <c r="B168" s="158"/>
      <c r="C168" s="126"/>
      <c r="D168" s="130"/>
      <c r="E168" s="129"/>
      <c r="F168" s="126"/>
      <c r="G168" s="130"/>
    </row>
    <row r="169" spans="1:9" ht="88.5" customHeight="1" thickBot="1" x14ac:dyDescent="0.35">
      <c r="A169" s="198" t="s">
        <v>217</v>
      </c>
      <c r="B169" s="341"/>
      <c r="C169" s="342"/>
      <c r="D169" s="342"/>
      <c r="E169" s="342"/>
      <c r="F169" s="342"/>
      <c r="G169" s="343"/>
    </row>
    <row r="170" spans="1:9" ht="70.5" thickBot="1" x14ac:dyDescent="0.35">
      <c r="A170" s="185" t="s">
        <v>306</v>
      </c>
      <c r="B170" s="116" t="s">
        <v>79</v>
      </c>
      <c r="C170" s="117" t="s">
        <v>80</v>
      </c>
      <c r="D170" s="147" t="s">
        <v>24</v>
      </c>
      <c r="E170" s="116" t="s">
        <v>78</v>
      </c>
      <c r="F170" s="117" t="s">
        <v>81</v>
      </c>
      <c r="G170" s="118" t="s">
        <v>24</v>
      </c>
      <c r="H170" s="119" t="e">
        <f>'Formulas HHSC'!E15</f>
        <v>#DIV/0!</v>
      </c>
      <c r="I170" s="120" t="e">
        <f>'Formulas HHSC'!I15</f>
        <v>#DIV/0!</v>
      </c>
    </row>
    <row r="171" spans="1:9" ht="56" x14ac:dyDescent="0.3">
      <c r="A171" s="186" t="s">
        <v>360</v>
      </c>
      <c r="B171" s="158"/>
      <c r="C171" s="126"/>
      <c r="D171" s="130"/>
      <c r="E171" s="129"/>
      <c r="F171" s="126"/>
      <c r="G171" s="130"/>
    </row>
    <row r="172" spans="1:9" ht="28" x14ac:dyDescent="0.3">
      <c r="A172" s="186" t="s">
        <v>307</v>
      </c>
      <c r="B172" s="158"/>
      <c r="C172" s="126"/>
      <c r="D172" s="130"/>
      <c r="E172" s="129"/>
      <c r="F172" s="126"/>
      <c r="G172" s="130"/>
    </row>
    <row r="173" spans="1:9" ht="42" x14ac:dyDescent="0.3">
      <c r="A173" s="186" t="s">
        <v>308</v>
      </c>
      <c r="B173" s="158"/>
      <c r="C173" s="126"/>
      <c r="D173" s="130"/>
      <c r="E173" s="129"/>
      <c r="F173" s="126"/>
      <c r="G173" s="130"/>
    </row>
    <row r="174" spans="1:9" ht="28" x14ac:dyDescent="0.3">
      <c r="A174" s="186" t="s">
        <v>309</v>
      </c>
      <c r="B174" s="158"/>
      <c r="C174" s="126"/>
      <c r="D174" s="130"/>
      <c r="E174" s="129"/>
      <c r="F174" s="126"/>
      <c r="G174" s="130"/>
    </row>
    <row r="175" spans="1:9" ht="42" x14ac:dyDescent="0.3">
      <c r="A175" s="186" t="s">
        <v>310</v>
      </c>
      <c r="B175" s="158"/>
      <c r="C175" s="126"/>
      <c r="D175" s="130"/>
      <c r="E175" s="129"/>
      <c r="F175" s="126"/>
      <c r="G175" s="130"/>
    </row>
    <row r="176" spans="1:9" ht="42" x14ac:dyDescent="0.3">
      <c r="A176" s="186" t="s">
        <v>361</v>
      </c>
      <c r="B176" s="158"/>
      <c r="C176" s="126"/>
      <c r="D176" s="130"/>
      <c r="E176" s="129"/>
      <c r="F176" s="126"/>
      <c r="G176" s="130"/>
    </row>
    <row r="177" spans="1:9" ht="28" x14ac:dyDescent="0.3">
      <c r="A177" s="186" t="s">
        <v>311</v>
      </c>
      <c r="B177" s="158"/>
      <c r="C177" s="126"/>
      <c r="D177" s="130"/>
      <c r="E177" s="129"/>
      <c r="F177" s="126"/>
      <c r="G177" s="130"/>
    </row>
    <row r="178" spans="1:9" ht="28" x14ac:dyDescent="0.3">
      <c r="A178" s="186" t="s">
        <v>83</v>
      </c>
      <c r="B178" s="158"/>
      <c r="C178" s="126"/>
      <c r="D178" s="130"/>
      <c r="E178" s="129"/>
      <c r="F178" s="126"/>
      <c r="G178" s="130"/>
    </row>
    <row r="179" spans="1:9" ht="28" x14ac:dyDescent="0.3">
      <c r="A179" s="186" t="s">
        <v>84</v>
      </c>
      <c r="B179" s="158"/>
      <c r="C179" s="126"/>
      <c r="D179" s="130"/>
      <c r="E179" s="129"/>
      <c r="F179" s="126"/>
      <c r="G179" s="130"/>
    </row>
    <row r="180" spans="1:9" x14ac:dyDescent="0.3">
      <c r="A180" s="187" t="s">
        <v>312</v>
      </c>
      <c r="B180" s="178"/>
      <c r="C180" s="138"/>
      <c r="D180" s="139"/>
      <c r="E180" s="140"/>
      <c r="F180" s="138"/>
      <c r="G180" s="139"/>
    </row>
    <row r="181" spans="1:9" ht="42" x14ac:dyDescent="0.3">
      <c r="A181" s="113" t="s">
        <v>313</v>
      </c>
      <c r="B181" s="158"/>
      <c r="C181" s="126"/>
      <c r="D181" s="130"/>
      <c r="E181" s="129"/>
      <c r="F181" s="126"/>
      <c r="G181" s="130"/>
    </row>
    <row r="182" spans="1:9" ht="42" x14ac:dyDescent="0.3">
      <c r="A182" s="113" t="s">
        <v>314</v>
      </c>
      <c r="B182" s="158"/>
      <c r="C182" s="126"/>
      <c r="D182" s="130"/>
      <c r="E182" s="129"/>
      <c r="F182" s="126"/>
      <c r="G182" s="130"/>
    </row>
    <row r="183" spans="1:9" ht="28" x14ac:dyDescent="0.3">
      <c r="A183" s="113" t="s">
        <v>315</v>
      </c>
      <c r="B183" s="158"/>
      <c r="C183" s="126"/>
      <c r="D183" s="130"/>
      <c r="E183" s="129"/>
      <c r="F183" s="126"/>
      <c r="G183" s="130"/>
    </row>
    <row r="184" spans="1:9" ht="56.5" thickBot="1" x14ac:dyDescent="0.35">
      <c r="A184" s="208" t="s">
        <v>316</v>
      </c>
      <c r="B184" s="205"/>
      <c r="C184" s="153"/>
      <c r="D184" s="154"/>
      <c r="E184" s="155"/>
      <c r="F184" s="153"/>
      <c r="G184" s="154"/>
    </row>
    <row r="185" spans="1:9" ht="43.5" customHeight="1" thickBot="1" x14ac:dyDescent="0.35">
      <c r="A185" s="207" t="s">
        <v>353</v>
      </c>
      <c r="B185" s="341"/>
      <c r="C185" s="342"/>
      <c r="D185" s="342"/>
      <c r="E185" s="342"/>
      <c r="F185" s="342"/>
      <c r="G185" s="343"/>
    </row>
    <row r="186" spans="1:9" ht="42.5" thickBot="1" x14ac:dyDescent="0.35">
      <c r="A186" s="185" t="s">
        <v>362</v>
      </c>
      <c r="B186" s="116" t="s">
        <v>79</v>
      </c>
      <c r="C186" s="117" t="s">
        <v>80</v>
      </c>
      <c r="D186" s="147" t="s">
        <v>24</v>
      </c>
      <c r="E186" s="116" t="s">
        <v>78</v>
      </c>
      <c r="F186" s="117" t="s">
        <v>81</v>
      </c>
      <c r="G186" s="118" t="s">
        <v>24</v>
      </c>
      <c r="H186" s="119" t="e">
        <f>'Formulas HHSC'!E16</f>
        <v>#DIV/0!</v>
      </c>
      <c r="I186" s="120" t="e">
        <f>'Formulas HHSC'!I16</f>
        <v>#DIV/0!</v>
      </c>
    </row>
    <row r="187" spans="1:9" ht="56" x14ac:dyDescent="0.3">
      <c r="A187" s="113" t="s">
        <v>363</v>
      </c>
      <c r="B187" s="158"/>
      <c r="C187" s="126"/>
      <c r="D187" s="130"/>
      <c r="E187" s="129"/>
      <c r="F187" s="126"/>
      <c r="G187" s="130"/>
    </row>
    <row r="188" spans="1:9" ht="42.5" thickBot="1" x14ac:dyDescent="0.35">
      <c r="A188" s="113" t="s">
        <v>317</v>
      </c>
      <c r="B188" s="205"/>
      <c r="C188" s="153"/>
      <c r="D188" s="154"/>
      <c r="E188" s="155"/>
      <c r="F188" s="153"/>
      <c r="G188" s="154"/>
    </row>
    <row r="189" spans="1:9" ht="59" customHeight="1" thickBot="1" x14ac:dyDescent="0.35">
      <c r="A189" s="21" t="s">
        <v>354</v>
      </c>
      <c r="B189" s="346"/>
      <c r="C189" s="347"/>
      <c r="D189" s="347"/>
      <c r="E189" s="347"/>
      <c r="F189" s="347"/>
      <c r="G189" s="348"/>
    </row>
    <row r="190" spans="1:9" ht="70.5" thickBot="1" x14ac:dyDescent="0.35">
      <c r="A190" s="169" t="s">
        <v>364</v>
      </c>
      <c r="B190" s="116" t="s">
        <v>79</v>
      </c>
      <c r="C190" s="117" t="s">
        <v>80</v>
      </c>
      <c r="D190" s="147" t="s">
        <v>24</v>
      </c>
      <c r="E190" s="116" t="s">
        <v>78</v>
      </c>
      <c r="F190" s="117" t="s">
        <v>81</v>
      </c>
      <c r="G190" s="118" t="s">
        <v>24</v>
      </c>
      <c r="H190" s="119" t="e">
        <f>'Formulas HHSC'!E17</f>
        <v>#DIV/0!</v>
      </c>
      <c r="I190" s="120" t="e">
        <f>'Formulas HHSC'!I17</f>
        <v>#DIV/0!</v>
      </c>
    </row>
    <row r="191" spans="1:9" ht="84" x14ac:dyDescent="0.3">
      <c r="A191" s="186" t="s">
        <v>342</v>
      </c>
      <c r="B191" s="194"/>
      <c r="C191" s="126"/>
      <c r="D191" s="195"/>
      <c r="E191" s="194"/>
      <c r="F191" s="126"/>
      <c r="G191" s="196"/>
      <c r="H191" s="197"/>
      <c r="I191" s="197"/>
    </row>
    <row r="192" spans="1:9" ht="42" x14ac:dyDescent="0.3">
      <c r="A192" s="186" t="s">
        <v>319</v>
      </c>
      <c r="B192" s="158"/>
      <c r="C192" s="126"/>
      <c r="D192" s="130"/>
      <c r="E192" s="129"/>
      <c r="F192" s="126"/>
      <c r="G192" s="130"/>
    </row>
    <row r="193" spans="1:9" ht="54.5" customHeight="1" x14ac:dyDescent="0.3">
      <c r="A193" s="186" t="s">
        <v>365</v>
      </c>
      <c r="B193" s="158"/>
      <c r="C193" s="126"/>
      <c r="D193" s="130"/>
      <c r="E193" s="129"/>
      <c r="F193" s="126"/>
      <c r="G193" s="130"/>
    </row>
    <row r="194" spans="1:9" ht="84" x14ac:dyDescent="0.3">
      <c r="A194" s="186" t="s">
        <v>320</v>
      </c>
      <c r="B194" s="158"/>
      <c r="C194" s="126"/>
      <c r="D194" s="130"/>
      <c r="E194" s="129"/>
      <c r="F194" s="126"/>
      <c r="G194" s="130"/>
    </row>
    <row r="195" spans="1:9" ht="42" x14ac:dyDescent="0.3">
      <c r="A195" s="186" t="s">
        <v>321</v>
      </c>
      <c r="B195" s="158"/>
      <c r="C195" s="126"/>
      <c r="D195" s="130"/>
      <c r="E195" s="129"/>
      <c r="F195" s="126"/>
      <c r="G195" s="130"/>
    </row>
    <row r="196" spans="1:9" ht="56.5" thickBot="1" x14ac:dyDescent="0.35">
      <c r="A196" s="206" t="s">
        <v>322</v>
      </c>
      <c r="B196" s="205"/>
      <c r="C196" s="153"/>
      <c r="D196" s="154"/>
      <c r="E196" s="155"/>
      <c r="F196" s="153"/>
      <c r="G196" s="154"/>
    </row>
    <row r="197" spans="1:9" ht="65" customHeight="1" thickBot="1" x14ac:dyDescent="0.35">
      <c r="A197" s="207" t="s">
        <v>355</v>
      </c>
      <c r="B197" s="346"/>
      <c r="C197" s="347"/>
      <c r="D197" s="347"/>
      <c r="E197" s="347"/>
      <c r="F197" s="347"/>
      <c r="G197" s="348"/>
    </row>
    <row r="198" spans="1:9" x14ac:dyDescent="0.3">
      <c r="A198" s="21"/>
      <c r="B198" s="21"/>
      <c r="C198" s="21"/>
      <c r="D198" s="21"/>
    </row>
    <row r="199" spans="1:9" ht="14.5" thickBot="1" x14ac:dyDescent="0.35"/>
    <row r="200" spans="1:9" ht="28.5" thickBot="1" x14ac:dyDescent="0.35">
      <c r="A200" s="218" t="s">
        <v>34</v>
      </c>
      <c r="B200" s="213" t="s">
        <v>32</v>
      </c>
      <c r="C200" s="214" t="s">
        <v>33</v>
      </c>
      <c r="D200" s="3"/>
    </row>
    <row r="201" spans="1:9" x14ac:dyDescent="0.3">
      <c r="A201" s="222" t="s">
        <v>326</v>
      </c>
      <c r="B201" s="223" t="e">
        <f>'Formulas HHSC'!E3</f>
        <v>#DIV/0!</v>
      </c>
      <c r="C201" s="224" t="e">
        <f>'Formulas HHSC'!I3</f>
        <v>#DIV/0!</v>
      </c>
      <c r="D201" s="3"/>
    </row>
    <row r="202" spans="1:9" x14ac:dyDescent="0.3">
      <c r="A202" s="225" t="s">
        <v>327</v>
      </c>
      <c r="B202" s="226" t="e">
        <f>'Formulas HHSC'!E4</f>
        <v>#DIV/0!</v>
      </c>
      <c r="C202" s="227" t="e">
        <f>'Formulas HHSC'!I4</f>
        <v>#DIV/0!</v>
      </c>
      <c r="D202" s="188"/>
    </row>
    <row r="203" spans="1:9" x14ac:dyDescent="0.3">
      <c r="A203" s="225" t="s">
        <v>328</v>
      </c>
      <c r="B203" s="226" t="e">
        <f>'Formulas HHSC'!E5</f>
        <v>#DIV/0!</v>
      </c>
      <c r="C203" s="227" t="e">
        <f>'Formulas HHSC'!I5</f>
        <v>#DIV/0!</v>
      </c>
      <c r="D203" s="188"/>
    </row>
    <row r="204" spans="1:9" x14ac:dyDescent="0.3">
      <c r="A204" s="225" t="s">
        <v>329</v>
      </c>
      <c r="B204" s="226" t="e">
        <f>'Formulas HHSC'!E6</f>
        <v>#DIV/0!</v>
      </c>
      <c r="C204" s="227" t="e">
        <f>'Formulas HHSC'!I6</f>
        <v>#DIV/0!</v>
      </c>
      <c r="D204" s="188"/>
    </row>
    <row r="205" spans="1:9" x14ac:dyDescent="0.3">
      <c r="A205" s="225" t="s">
        <v>330</v>
      </c>
      <c r="B205" s="226" t="e">
        <f>'Formulas HHSC'!E7</f>
        <v>#DIV/0!</v>
      </c>
      <c r="C205" s="227" t="e">
        <f>'Formulas HHSC'!I7</f>
        <v>#DIV/0!</v>
      </c>
      <c r="D205" s="188"/>
    </row>
    <row r="206" spans="1:9" x14ac:dyDescent="0.3">
      <c r="A206" s="225" t="s">
        <v>339</v>
      </c>
      <c r="B206" s="226" t="e">
        <f>'Formulas HHSC'!E8</f>
        <v>#DIV/0!</v>
      </c>
      <c r="C206" s="227" t="e">
        <f>'Formulas HHSC'!I8</f>
        <v>#DIV/0!</v>
      </c>
      <c r="D206" s="188"/>
    </row>
    <row r="207" spans="1:9" s="191" customFormat="1" x14ac:dyDescent="0.3">
      <c r="A207" s="225" t="s">
        <v>325</v>
      </c>
      <c r="B207" s="226" t="e">
        <f>'Formulas HHSC'!E9</f>
        <v>#DIV/0!</v>
      </c>
      <c r="C207" s="227" t="e">
        <f>'Formulas HHSC'!I9</f>
        <v>#DIV/0!</v>
      </c>
      <c r="D207" s="193"/>
      <c r="E207" s="189"/>
      <c r="F207" s="189"/>
      <c r="G207" s="190"/>
      <c r="H207" s="190"/>
      <c r="I207" s="190"/>
    </row>
    <row r="208" spans="1:9" x14ac:dyDescent="0.3">
      <c r="A208" s="225" t="s">
        <v>335</v>
      </c>
      <c r="B208" s="226" t="e">
        <f>'Formulas HHSC'!E10</f>
        <v>#DIV/0!</v>
      </c>
      <c r="C208" s="227" t="e">
        <f>'Formulas HHSC'!I10</f>
        <v>#DIV/0!</v>
      </c>
      <c r="D208" s="188"/>
    </row>
    <row r="209" spans="1:5" x14ac:dyDescent="0.3">
      <c r="A209" s="225" t="s">
        <v>331</v>
      </c>
      <c r="B209" s="226" t="e">
        <f>'Formulas HHSC'!E11</f>
        <v>#DIV/0!</v>
      </c>
      <c r="C209" s="227" t="e">
        <f>'Formulas HHSC'!I11</f>
        <v>#DIV/0!</v>
      </c>
      <c r="D209" s="188"/>
    </row>
    <row r="210" spans="1:5" x14ac:dyDescent="0.3">
      <c r="A210" s="225" t="s">
        <v>333</v>
      </c>
      <c r="B210" s="226" t="e">
        <f>'Formulas HHSC'!E12</f>
        <v>#DIV/0!</v>
      </c>
      <c r="C210" s="227" t="e">
        <f>'Formulas HHSC'!I12</f>
        <v>#DIV/0!</v>
      </c>
      <c r="D210" s="188"/>
    </row>
    <row r="211" spans="1:5" x14ac:dyDescent="0.3">
      <c r="A211" s="225" t="s">
        <v>26</v>
      </c>
      <c r="B211" s="226" t="e">
        <f>'Formulas HHSC'!E14</f>
        <v>#DIV/0!</v>
      </c>
      <c r="C211" s="227" t="e">
        <f>'Formulas HHSC'!I14</f>
        <v>#DIV/0!</v>
      </c>
      <c r="D211" s="188"/>
    </row>
    <row r="212" spans="1:5" x14ac:dyDescent="0.3">
      <c r="A212" s="225" t="s">
        <v>334</v>
      </c>
      <c r="B212" s="226" t="e">
        <f>'Formulas HHSC'!E15</f>
        <v>#DIV/0!</v>
      </c>
      <c r="C212" s="227" t="e">
        <f>'Formulas HHSC'!I15</f>
        <v>#DIV/0!</v>
      </c>
      <c r="D212" s="188"/>
    </row>
    <row r="213" spans="1:5" x14ac:dyDescent="0.3">
      <c r="A213" s="225" t="s">
        <v>373</v>
      </c>
      <c r="B213" s="226" t="e">
        <f>'Formulas HHSC'!E16</f>
        <v>#DIV/0!</v>
      </c>
      <c r="C213" s="227" t="e">
        <f>'Formulas HHSC'!I16</f>
        <v>#DIV/0!</v>
      </c>
      <c r="D213" s="188"/>
    </row>
    <row r="214" spans="1:5" ht="14.5" thickBot="1" x14ac:dyDescent="0.35">
      <c r="A214" s="228" t="s">
        <v>366</v>
      </c>
      <c r="B214" s="229" t="e">
        <f>'Formulas HHSC'!E17</f>
        <v>#DIV/0!</v>
      </c>
      <c r="C214" s="230" t="e">
        <f>'Formulas HHSC'!I17</f>
        <v>#DIV/0!</v>
      </c>
      <c r="D214" s="188"/>
    </row>
    <row r="215" spans="1:5" ht="14.5" thickBot="1" x14ac:dyDescent="0.35">
      <c r="A215" s="221" t="s">
        <v>63</v>
      </c>
      <c r="B215" s="219" t="e">
        <f>AVERAGE(B201:B214)</f>
        <v>#DIV/0!</v>
      </c>
      <c r="C215" s="220" t="e">
        <f>AVERAGE(C201:C214)</f>
        <v>#DIV/0!</v>
      </c>
      <c r="D215" s="3"/>
    </row>
    <row r="216" spans="1:5" ht="14.5" thickBot="1" x14ac:dyDescent="0.35"/>
    <row r="217" spans="1:5" ht="14.5" thickBot="1" x14ac:dyDescent="0.35">
      <c r="B217" s="2" t="s">
        <v>64</v>
      </c>
      <c r="C217" s="60" t="e">
        <f>AVERAGE(B215:C215)</f>
        <v>#DIV/0!</v>
      </c>
      <c r="D217" s="3"/>
    </row>
    <row r="218" spans="1:5" ht="14.5" thickBot="1" x14ac:dyDescent="0.35">
      <c r="B218" s="58" t="s">
        <v>203</v>
      </c>
      <c r="C218" s="61" t="e">
        <f>50*(C217)</f>
        <v>#DIV/0!</v>
      </c>
      <c r="D218" s="4" t="s">
        <v>204</v>
      </c>
      <c r="E218" s="3"/>
    </row>
  </sheetData>
  <sheetProtection selectLockedCells="1"/>
  <mergeCells count="16">
    <mergeCell ref="B197:G197"/>
    <mergeCell ref="B135:G135"/>
    <mergeCell ref="B141:G141"/>
    <mergeCell ref="B163:G163"/>
    <mergeCell ref="B169:G169"/>
    <mergeCell ref="B185:G185"/>
    <mergeCell ref="B83:G83"/>
    <mergeCell ref="B98:G98"/>
    <mergeCell ref="B114:G114"/>
    <mergeCell ref="B127:G127"/>
    <mergeCell ref="B189:G189"/>
    <mergeCell ref="H1:I1"/>
    <mergeCell ref="B20:G20"/>
    <mergeCell ref="B39:G39"/>
    <mergeCell ref="B52:G52"/>
    <mergeCell ref="B64:G64"/>
  </mergeCells>
  <dataValidations count="2">
    <dataValidation type="list" allowBlank="1" showInputMessage="1" showErrorMessage="1" sqref="F54 F66" xr:uid="{00000000-0002-0000-0200-000000000000}">
      <formula1>"Met, Not Met"</formula1>
    </dataValidation>
    <dataValidation type="list" allowBlank="1" showInputMessage="1" showErrorMessage="1" sqref="G66 G54" xr:uid="{00000000-0002-0000-0200-000001000000}">
      <formula1>$I$3:$I$5</formula1>
    </dataValidation>
  </dataValidations>
  <pageMargins left="0.7" right="0.7" top="0.75" bottom="0.75" header="0.3" footer="0.3"/>
  <pageSetup scale="67"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4A338B9-B5EE-449A-8F2A-E442431B1880}">
          <x14:formula1>
            <xm:f>'Formulas HHSC'!$K$3:$K$6</xm:f>
          </x14:formula1>
          <xm:sqref>F14:F19 F3:F8 F10:F12 C3:C12 C14:C19 F22:F38 C41:C51 C22:C38 F41:F51 F55:F63 C54:C63 F68:F70 F72:F82 C187:C188 C100:C113 F100:F113 F129:F134 C129:C134 F137:F140 C137:C140 F143:F148 C143:C148 F150:F152 C150:C152 F154:F159 C154:C159 F161:F162 C161:C162 F165:F168 C165:C168 C171:C184 F171:F184 F187:F188 C191:C196 F116:F126 C116:C126 F85:F97 C85:C97 F191:F196 C66:C82</xm:sqref>
        </x14:dataValidation>
        <x14:dataValidation type="list" allowBlank="1" showInputMessage="1" showErrorMessage="1" xr:uid="{521F4E82-AA62-4075-BB3A-E8E5D3A5E89E}">
          <x14:formula1>
            <xm:f>'Formulas HHSC'!$L$3:$L$7</xm:f>
          </x14:formula1>
          <xm:sqref>D3:D12 D14:D19 D22:D38 D41:D51 D54:D63 D187:D188 D100:D113 D129:D134 D137:D140 D143:D148 D150:D152 D154:D159 D161:D162 D165:D168 D171:D184 D192:D196 D116:D126 D85:D97 D66:D82</xm:sqref>
        </x14:dataValidation>
        <x14:dataValidation type="list" allowBlank="1" showInputMessage="1" showErrorMessage="1" xr:uid="{16B7020E-0992-497B-97E6-76E0ABEE6800}">
          <x14:formula1>
            <xm:f>'Formulas HHSC'!$M$3:$M$5</xm:f>
          </x14:formula1>
          <xm:sqref>G3:G8 G10:G12 G14:G19 G41:G51 G22:G38 G55:G63 G68:G70 G187:G188 G100:G113 G129:G134 G137:G140 G143:G148 G150:G152 G154:G159 G161:G162 G165:G168 G171:G184 G192:G196 G116:G126 G85:G97 G72:G82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6095-493A-4F5C-8E09-0A9D428F7D10}">
  <dimension ref="A1:T38"/>
  <sheetViews>
    <sheetView zoomScale="90" zoomScaleNormal="90" workbookViewId="0">
      <pane ySplit="2" topLeftCell="A3" activePane="bottomLeft" state="frozen"/>
      <selection pane="bottomLeft" activeCell="G9" sqref="G9"/>
    </sheetView>
  </sheetViews>
  <sheetFormatPr defaultRowHeight="14.5" x14ac:dyDescent="0.35"/>
  <cols>
    <col min="1" max="1" width="25" bestFit="1" customWidth="1"/>
    <col min="2" max="2" width="58" customWidth="1"/>
    <col min="3" max="3" width="13.26953125" customWidth="1"/>
    <col min="4" max="4" width="12" bestFit="1" customWidth="1"/>
    <col min="5" max="5" width="10.26953125" customWidth="1"/>
    <col min="6" max="6" width="11.1796875" customWidth="1"/>
    <col min="8" max="8" width="9.81640625" customWidth="1"/>
    <col min="9" max="9" width="16" customWidth="1"/>
    <col min="10" max="10" width="20.453125" bestFit="1" customWidth="1"/>
  </cols>
  <sheetData>
    <row r="1" spans="1:20" ht="15" thickBot="1" x14ac:dyDescent="0.4">
      <c r="A1" s="349" t="s">
        <v>132</v>
      </c>
      <c r="B1" s="350"/>
      <c r="C1" s="350"/>
      <c r="D1" s="350"/>
      <c r="E1" s="350"/>
      <c r="F1" s="350"/>
      <c r="G1" s="350"/>
      <c r="H1" s="350"/>
      <c r="I1" s="350"/>
      <c r="J1" s="351"/>
    </row>
    <row r="2" spans="1:20" ht="28.5" thickBot="1" x14ac:dyDescent="0.4">
      <c r="A2" s="42" t="s">
        <v>133</v>
      </c>
      <c r="B2" s="43" t="s">
        <v>134</v>
      </c>
      <c r="C2" s="43" t="s">
        <v>135</v>
      </c>
      <c r="D2" s="44" t="s">
        <v>275</v>
      </c>
      <c r="E2" s="44" t="s">
        <v>378</v>
      </c>
      <c r="F2" s="45" t="s">
        <v>379</v>
      </c>
      <c r="G2" s="43" t="s">
        <v>137</v>
      </c>
      <c r="H2" s="46" t="s">
        <v>138</v>
      </c>
      <c r="I2" s="47" t="s">
        <v>187</v>
      </c>
      <c r="J2" s="48" t="s">
        <v>188</v>
      </c>
    </row>
    <row r="3" spans="1:20" ht="15" customHeight="1" x14ac:dyDescent="0.35">
      <c r="A3" s="10"/>
      <c r="B3" s="7" t="s">
        <v>141</v>
      </c>
      <c r="C3" s="82" t="s">
        <v>142</v>
      </c>
      <c r="D3" s="83"/>
      <c r="E3" s="83"/>
      <c r="F3" s="83"/>
      <c r="G3" s="84"/>
      <c r="H3" s="83"/>
      <c r="I3" s="88"/>
      <c r="J3" s="49" t="s">
        <v>380</v>
      </c>
    </row>
    <row r="4" spans="1:20" ht="15" customHeight="1" x14ac:dyDescent="0.35">
      <c r="A4" s="10"/>
      <c r="B4" s="7" t="s">
        <v>143</v>
      </c>
      <c r="C4" s="82" t="s">
        <v>144</v>
      </c>
      <c r="D4" s="83"/>
      <c r="E4" s="83"/>
      <c r="F4" s="83"/>
      <c r="G4" s="84"/>
      <c r="H4" s="83"/>
      <c r="I4" s="88"/>
      <c r="J4" s="49" t="s">
        <v>380</v>
      </c>
    </row>
    <row r="5" spans="1:20" x14ac:dyDescent="0.35">
      <c r="A5" s="10"/>
      <c r="B5" s="7" t="s">
        <v>145</v>
      </c>
      <c r="C5" s="82" t="s">
        <v>146</v>
      </c>
      <c r="D5" s="83"/>
      <c r="E5" s="83"/>
      <c r="F5" s="83"/>
      <c r="G5" s="84"/>
      <c r="H5" s="83"/>
      <c r="I5" s="88"/>
      <c r="J5" s="49" t="s">
        <v>380</v>
      </c>
    </row>
    <row r="6" spans="1:20" ht="15" customHeight="1" x14ac:dyDescent="0.35">
      <c r="A6" s="10"/>
      <c r="B6" s="7" t="s">
        <v>149</v>
      </c>
      <c r="C6" s="82" t="s">
        <v>150</v>
      </c>
      <c r="D6" s="83"/>
      <c r="E6" s="83"/>
      <c r="F6" s="83"/>
      <c r="G6" s="84"/>
      <c r="H6" s="83"/>
      <c r="I6" s="88"/>
      <c r="J6" s="49" t="s">
        <v>380</v>
      </c>
      <c r="K6" s="90"/>
    </row>
    <row r="7" spans="1:20" x14ac:dyDescent="0.35">
      <c r="A7" s="10"/>
      <c r="B7" s="7" t="s">
        <v>151</v>
      </c>
      <c r="C7" s="82" t="s">
        <v>152</v>
      </c>
      <c r="D7" s="83"/>
      <c r="E7" s="83"/>
      <c r="F7" s="83"/>
      <c r="G7" s="84"/>
      <c r="H7" s="83"/>
      <c r="I7" s="88"/>
      <c r="J7" s="49" t="s">
        <v>380</v>
      </c>
      <c r="K7" s="90"/>
    </row>
    <row r="8" spans="1:20" x14ac:dyDescent="0.35">
      <c r="A8" s="10"/>
      <c r="B8" s="7" t="s">
        <v>153</v>
      </c>
      <c r="C8" s="82" t="s">
        <v>154</v>
      </c>
      <c r="D8" s="83"/>
      <c r="E8" s="83"/>
      <c r="F8" s="83"/>
      <c r="G8" s="84"/>
      <c r="H8" s="83"/>
      <c r="I8" s="88"/>
      <c r="J8" s="49" t="s">
        <v>380</v>
      </c>
      <c r="K8" s="90"/>
    </row>
    <row r="9" spans="1:20" x14ac:dyDescent="0.35">
      <c r="A9" s="10"/>
      <c r="B9" s="7" t="s">
        <v>155</v>
      </c>
      <c r="C9" s="82" t="s">
        <v>156</v>
      </c>
      <c r="D9" s="83"/>
      <c r="E9" s="83"/>
      <c r="F9" s="83"/>
      <c r="G9" s="84"/>
      <c r="H9" s="83"/>
      <c r="I9" s="88"/>
      <c r="J9" s="49" t="s">
        <v>380</v>
      </c>
      <c r="K9" s="90"/>
    </row>
    <row r="10" spans="1:20" x14ac:dyDescent="0.35">
      <c r="A10" s="10"/>
      <c r="B10" s="7" t="s">
        <v>157</v>
      </c>
      <c r="C10" s="82" t="s">
        <v>158</v>
      </c>
      <c r="D10" s="83"/>
      <c r="E10" s="83"/>
      <c r="F10" s="83"/>
      <c r="G10" s="84"/>
      <c r="H10" s="83"/>
      <c r="I10" s="88"/>
      <c r="J10" s="49" t="s">
        <v>380</v>
      </c>
    </row>
    <row r="11" spans="1:20" x14ac:dyDescent="0.35">
      <c r="A11" s="10"/>
      <c r="B11" s="7" t="s">
        <v>159</v>
      </c>
      <c r="C11" s="82" t="s">
        <v>276</v>
      </c>
      <c r="D11" s="83"/>
      <c r="E11" s="83"/>
      <c r="F11" s="83"/>
      <c r="G11" s="84"/>
      <c r="H11" s="83"/>
      <c r="I11" s="88"/>
      <c r="J11" s="49" t="s">
        <v>380</v>
      </c>
      <c r="M11" s="82"/>
      <c r="N11" s="7"/>
      <c r="O11" s="82"/>
      <c r="P11" s="83"/>
      <c r="Q11" s="83"/>
      <c r="R11" s="83"/>
      <c r="S11" s="83"/>
      <c r="T11" s="83"/>
    </row>
    <row r="12" spans="1:20" x14ac:dyDescent="0.35">
      <c r="A12" s="10"/>
      <c r="B12" s="7" t="s">
        <v>160</v>
      </c>
      <c r="C12" s="82" t="s">
        <v>277</v>
      </c>
      <c r="D12" s="83"/>
      <c r="E12" s="83"/>
      <c r="F12" s="83"/>
      <c r="G12" s="84"/>
      <c r="H12" s="83"/>
      <c r="I12" s="88"/>
      <c r="J12" s="49" t="s">
        <v>380</v>
      </c>
    </row>
    <row r="13" spans="1:20" x14ac:dyDescent="0.35">
      <c r="A13" s="10"/>
      <c r="B13" s="7" t="s">
        <v>161</v>
      </c>
      <c r="C13" s="82" t="s">
        <v>162</v>
      </c>
      <c r="D13" s="83"/>
      <c r="E13" s="83"/>
      <c r="F13" s="83"/>
      <c r="G13" s="84"/>
      <c r="H13" s="83"/>
      <c r="I13" s="88"/>
      <c r="J13" s="49" t="s">
        <v>380</v>
      </c>
    </row>
    <row r="14" spans="1:20" x14ac:dyDescent="0.35">
      <c r="A14" s="10"/>
      <c r="B14" s="7" t="s">
        <v>163</v>
      </c>
      <c r="C14" s="82" t="s">
        <v>164</v>
      </c>
      <c r="D14" s="83"/>
      <c r="E14" s="83"/>
      <c r="F14" s="83"/>
      <c r="G14" s="84"/>
      <c r="H14" s="83"/>
      <c r="I14" s="88"/>
      <c r="J14" s="49" t="s">
        <v>380</v>
      </c>
    </row>
    <row r="15" spans="1:20" x14ac:dyDescent="0.35">
      <c r="A15" s="10"/>
      <c r="B15" s="7" t="s">
        <v>165</v>
      </c>
      <c r="C15" s="82" t="s">
        <v>166</v>
      </c>
      <c r="D15" s="83"/>
      <c r="E15" s="83"/>
      <c r="F15" s="83"/>
      <c r="G15" s="84"/>
      <c r="H15" s="83"/>
      <c r="I15" s="88"/>
      <c r="J15" s="49" t="s">
        <v>380</v>
      </c>
    </row>
    <row r="16" spans="1:20" x14ac:dyDescent="0.35">
      <c r="A16" s="10"/>
      <c r="B16" s="7" t="s">
        <v>167</v>
      </c>
      <c r="C16" s="82" t="s">
        <v>168</v>
      </c>
      <c r="D16" s="83"/>
      <c r="E16" s="83"/>
      <c r="F16" s="83"/>
      <c r="G16" s="84"/>
      <c r="H16" s="83"/>
      <c r="I16" s="88"/>
      <c r="J16" s="49" t="s">
        <v>380</v>
      </c>
    </row>
    <row r="17" spans="1:10" x14ac:dyDescent="0.35">
      <c r="A17" s="10"/>
      <c r="B17" s="7" t="s">
        <v>169</v>
      </c>
      <c r="C17" s="82" t="s">
        <v>170</v>
      </c>
      <c r="D17" s="83"/>
      <c r="E17" s="83"/>
      <c r="F17" s="83"/>
      <c r="G17" s="84"/>
      <c r="H17" s="83"/>
      <c r="I17" s="88"/>
      <c r="J17" s="49" t="s">
        <v>380</v>
      </c>
    </row>
    <row r="18" spans="1:10" x14ac:dyDescent="0.35">
      <c r="A18" s="10"/>
      <c r="B18" s="7" t="s">
        <v>171</v>
      </c>
      <c r="C18" s="82" t="s">
        <v>278</v>
      </c>
      <c r="D18" s="83"/>
      <c r="E18" s="83"/>
      <c r="F18" s="83"/>
      <c r="G18" s="84"/>
      <c r="H18" s="83"/>
      <c r="I18" s="88"/>
      <c r="J18" s="49" t="s">
        <v>380</v>
      </c>
    </row>
    <row r="19" spans="1:10" x14ac:dyDescent="0.35">
      <c r="A19" s="10"/>
      <c r="B19" s="7" t="s">
        <v>172</v>
      </c>
      <c r="C19" s="82" t="s">
        <v>173</v>
      </c>
      <c r="D19" s="83"/>
      <c r="E19" s="83"/>
      <c r="F19" s="83"/>
      <c r="G19" s="84"/>
      <c r="H19" s="83"/>
      <c r="I19" s="88"/>
      <c r="J19" s="49" t="s">
        <v>380</v>
      </c>
    </row>
    <row r="20" spans="1:10" x14ac:dyDescent="0.35">
      <c r="A20" s="10"/>
      <c r="B20" s="7" t="s">
        <v>174</v>
      </c>
      <c r="C20" s="82" t="s">
        <v>175</v>
      </c>
      <c r="D20" s="83"/>
      <c r="E20" s="83"/>
      <c r="F20" s="83"/>
      <c r="G20" s="84"/>
      <c r="H20" s="83"/>
      <c r="I20" s="88"/>
      <c r="J20" s="49" t="s">
        <v>380</v>
      </c>
    </row>
    <row r="21" spans="1:10" x14ac:dyDescent="0.35">
      <c r="A21" s="10"/>
      <c r="B21" s="7" t="s">
        <v>176</v>
      </c>
      <c r="C21" s="82" t="s">
        <v>177</v>
      </c>
      <c r="D21" s="83"/>
      <c r="E21" s="83"/>
      <c r="F21" s="83"/>
      <c r="G21" s="84"/>
      <c r="H21" s="83"/>
      <c r="I21" s="88"/>
      <c r="J21" s="49" t="s">
        <v>380</v>
      </c>
    </row>
    <row r="22" spans="1:10" ht="15" thickBot="1" x14ac:dyDescent="0.4">
      <c r="A22" s="9"/>
      <c r="B22" s="20" t="s">
        <v>182</v>
      </c>
      <c r="C22" s="91" t="s">
        <v>183</v>
      </c>
      <c r="D22" s="92"/>
      <c r="E22" s="92"/>
      <c r="F22" s="92"/>
      <c r="G22" s="94"/>
      <c r="H22" s="92"/>
      <c r="I22" s="88"/>
      <c r="J22" s="89" t="s">
        <v>380</v>
      </c>
    </row>
    <row r="23" spans="1:10" ht="15" thickBot="1" x14ac:dyDescent="0.4">
      <c r="A23" s="82"/>
      <c r="B23" s="7" t="s">
        <v>186</v>
      </c>
      <c r="C23" s="82" t="s">
        <v>279</v>
      </c>
      <c r="D23" s="83"/>
      <c r="E23" s="83"/>
      <c r="F23" s="95"/>
      <c r="G23" s="83"/>
      <c r="H23" s="83"/>
      <c r="I23" s="96"/>
      <c r="J23" s="97" t="s">
        <v>380</v>
      </c>
    </row>
    <row r="24" spans="1:10" ht="15" thickBot="1" x14ac:dyDescent="0.4">
      <c r="A24" s="7"/>
      <c r="B24" s="7"/>
      <c r="C24" s="7"/>
      <c r="D24" s="7"/>
      <c r="E24" s="7"/>
      <c r="F24" s="7"/>
      <c r="G24" s="7"/>
      <c r="H24" s="7"/>
      <c r="I24" s="7"/>
      <c r="J24" s="7"/>
    </row>
    <row r="25" spans="1:10" ht="15" thickBot="1" x14ac:dyDescent="0.4">
      <c r="A25" s="7"/>
      <c r="B25" s="352" t="s">
        <v>189</v>
      </c>
      <c r="C25" s="353"/>
      <c r="D25" s="7"/>
      <c r="E25" s="354" t="s">
        <v>190</v>
      </c>
      <c r="F25" s="355"/>
      <c r="G25" s="355"/>
      <c r="H25" s="355"/>
      <c r="I25" s="355"/>
      <c r="J25" s="356"/>
    </row>
    <row r="26" spans="1:10" ht="15" thickBot="1" x14ac:dyDescent="0.4">
      <c r="A26" s="7"/>
      <c r="B26" s="52" t="s">
        <v>191</v>
      </c>
      <c r="C26" s="50">
        <f>COUNTIF($I$3:$I$23, "Met")</f>
        <v>0</v>
      </c>
      <c r="D26" s="7"/>
      <c r="E26" s="98" t="s">
        <v>208</v>
      </c>
      <c r="F26" s="99"/>
      <c r="G26" s="64"/>
      <c r="H26" s="64"/>
      <c r="I26" s="64"/>
      <c r="J26" s="65"/>
    </row>
    <row r="27" spans="1:10" ht="15" thickBot="1" x14ac:dyDescent="0.4">
      <c r="A27" s="7"/>
      <c r="B27" s="52" t="s">
        <v>210</v>
      </c>
      <c r="C27" s="68">
        <f>COUNTIF($J$3:$J$23, "Yes")</f>
        <v>21</v>
      </c>
      <c r="D27" s="7"/>
      <c r="E27" s="66" t="s">
        <v>215</v>
      </c>
      <c r="G27" s="100" t="s">
        <v>211</v>
      </c>
      <c r="H27" s="100"/>
      <c r="I27" s="100"/>
      <c r="J27" s="51"/>
    </row>
    <row r="28" spans="1:10" ht="15" thickBot="1" x14ac:dyDescent="0.4">
      <c r="A28" s="7"/>
      <c r="B28" s="19" t="s">
        <v>213</v>
      </c>
      <c r="C28" s="59">
        <f>(C26/C27)*15</f>
        <v>0</v>
      </c>
      <c r="D28" s="7"/>
      <c r="E28" s="53"/>
      <c r="F28" s="100"/>
      <c r="G28" s="100"/>
      <c r="H28" s="100"/>
      <c r="I28" s="100"/>
      <c r="J28" s="51"/>
    </row>
    <row r="29" spans="1:10" ht="15" thickBot="1" x14ac:dyDescent="0.4">
      <c r="A29" s="7"/>
      <c r="B29" s="7"/>
      <c r="C29" s="7"/>
      <c r="D29" s="7"/>
      <c r="E29" s="67"/>
      <c r="F29" s="101"/>
      <c r="G29" s="101"/>
      <c r="H29" s="101"/>
      <c r="I29" s="101"/>
      <c r="J29" s="51"/>
    </row>
    <row r="30" spans="1:10" ht="15" thickBot="1" x14ac:dyDescent="0.4">
      <c r="A30" s="52"/>
      <c r="B30" s="357" t="s">
        <v>192</v>
      </c>
      <c r="C30" s="358"/>
      <c r="D30" s="7"/>
      <c r="E30" s="102" t="s">
        <v>209</v>
      </c>
      <c r="F30" s="103"/>
      <c r="G30" s="103"/>
      <c r="H30" s="100"/>
      <c r="I30" s="100"/>
      <c r="J30" s="51"/>
    </row>
    <row r="31" spans="1:10" ht="15" thickBot="1" x14ac:dyDescent="0.4">
      <c r="A31" s="7"/>
      <c r="B31" s="19" t="s">
        <v>207</v>
      </c>
      <c r="C31" s="104">
        <v>0.59</v>
      </c>
      <c r="D31" s="7"/>
      <c r="E31" s="66" t="s">
        <v>215</v>
      </c>
      <c r="F31" s="105"/>
      <c r="G31" s="100" t="s">
        <v>212</v>
      </c>
      <c r="H31" s="100"/>
      <c r="I31" s="100"/>
      <c r="J31" s="51"/>
    </row>
    <row r="32" spans="1:10" ht="15" thickBot="1" x14ac:dyDescent="0.4">
      <c r="A32" s="7"/>
      <c r="B32" s="54" t="s">
        <v>214</v>
      </c>
      <c r="C32" s="59">
        <f>(C31)*5</f>
        <v>2.9499999999999997</v>
      </c>
      <c r="D32" s="7"/>
      <c r="E32" s="53"/>
      <c r="F32" s="100"/>
      <c r="G32" s="106"/>
      <c r="H32" s="106"/>
      <c r="I32" s="106"/>
      <c r="J32" s="51"/>
    </row>
    <row r="33" spans="1:10" ht="15" thickBot="1" x14ac:dyDescent="0.4">
      <c r="A33" s="7"/>
      <c r="B33" s="7"/>
      <c r="C33" s="107"/>
      <c r="D33" s="7"/>
      <c r="E33" s="53"/>
      <c r="F33" s="100"/>
      <c r="G33" s="106"/>
      <c r="H33" s="106"/>
      <c r="I33" s="106"/>
      <c r="J33" s="51"/>
    </row>
    <row r="34" spans="1:10" ht="15" thickBot="1" x14ac:dyDescent="0.4">
      <c r="A34" s="7"/>
      <c r="B34" s="55" t="s">
        <v>205</v>
      </c>
      <c r="C34" s="69">
        <f>C28+C32</f>
        <v>2.9499999999999997</v>
      </c>
      <c r="D34" s="7"/>
      <c r="E34" s="102" t="s">
        <v>193</v>
      </c>
      <c r="F34" s="103"/>
      <c r="G34" s="103"/>
      <c r="H34" s="100"/>
      <c r="I34" s="100"/>
      <c r="J34" s="51"/>
    </row>
    <row r="35" spans="1:10" ht="15" thickBot="1" x14ac:dyDescent="0.4">
      <c r="A35" s="7"/>
      <c r="D35" s="108"/>
      <c r="E35" s="109" t="s">
        <v>216</v>
      </c>
      <c r="F35" s="110"/>
      <c r="G35" s="110"/>
      <c r="H35" s="110"/>
      <c r="I35" s="110"/>
      <c r="J35" s="111"/>
    </row>
    <row r="36" spans="1:10" x14ac:dyDescent="0.35">
      <c r="A36" s="7"/>
      <c r="B36" s="7"/>
      <c r="C36" s="7"/>
      <c r="D36" s="108"/>
      <c r="E36" s="7"/>
      <c r="F36" s="7"/>
      <c r="G36" s="7"/>
      <c r="H36" s="7"/>
      <c r="I36" s="7"/>
      <c r="J36" s="7"/>
    </row>
    <row r="37" spans="1:10" x14ac:dyDescent="0.35">
      <c r="B37" s="63"/>
      <c r="C37" s="63"/>
      <c r="D37" s="63"/>
      <c r="E37" s="63"/>
      <c r="F37" s="63"/>
    </row>
    <row r="38" spans="1:10" x14ac:dyDescent="0.35">
      <c r="B38" s="63"/>
      <c r="C38" s="63"/>
      <c r="D38" s="63"/>
      <c r="E38" s="63"/>
      <c r="F38" s="63"/>
    </row>
  </sheetData>
  <sheetProtection selectLockedCells="1"/>
  <mergeCells count="4">
    <mergeCell ref="A1:J1"/>
    <mergeCell ref="B25:C25"/>
    <mergeCell ref="E25:J25"/>
    <mergeCell ref="B30:C3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81A5E-A455-46AB-AE50-CCD913C0B499}">
  <dimension ref="A1:T43"/>
  <sheetViews>
    <sheetView zoomScale="90" zoomScaleNormal="90" workbookViewId="0">
      <selection activeCell="F51" sqref="F51"/>
    </sheetView>
  </sheetViews>
  <sheetFormatPr defaultRowHeight="14.5" x14ac:dyDescent="0.35"/>
  <cols>
    <col min="1" max="1" width="25" bestFit="1" customWidth="1"/>
    <col min="2" max="2" width="58" customWidth="1"/>
    <col min="3" max="3" width="13.26953125" customWidth="1"/>
    <col min="4" max="4" width="10.54296875" bestFit="1" customWidth="1"/>
    <col min="5" max="5" width="10.26953125" customWidth="1"/>
    <col min="6" max="6" width="11.1796875" customWidth="1"/>
    <col min="8" max="8" width="9.81640625" customWidth="1"/>
    <col min="9" max="9" width="16" customWidth="1"/>
    <col min="10" max="10" width="20.453125" bestFit="1" customWidth="1"/>
  </cols>
  <sheetData>
    <row r="1" spans="1:20" ht="15" thickBot="1" x14ac:dyDescent="0.4">
      <c r="A1" s="349" t="s">
        <v>132</v>
      </c>
      <c r="B1" s="350"/>
      <c r="C1" s="350"/>
      <c r="D1" s="350"/>
      <c r="E1" s="350"/>
      <c r="F1" s="350"/>
      <c r="G1" s="350"/>
      <c r="H1" s="350"/>
      <c r="I1" s="350"/>
      <c r="J1" s="351"/>
    </row>
    <row r="2" spans="1:20" ht="28.5" thickBot="1" x14ac:dyDescent="0.4">
      <c r="A2" s="42" t="s">
        <v>133</v>
      </c>
      <c r="B2" s="43" t="s">
        <v>134</v>
      </c>
      <c r="C2" s="43" t="s">
        <v>135</v>
      </c>
      <c r="D2" s="44" t="s">
        <v>136</v>
      </c>
      <c r="E2" s="44" t="s">
        <v>274</v>
      </c>
      <c r="F2" s="45" t="s">
        <v>275</v>
      </c>
      <c r="G2" s="43" t="s">
        <v>137</v>
      </c>
      <c r="H2" s="46" t="s">
        <v>138</v>
      </c>
      <c r="I2" s="47" t="s">
        <v>187</v>
      </c>
      <c r="J2" s="48" t="s">
        <v>188</v>
      </c>
    </row>
    <row r="3" spans="1:20" x14ac:dyDescent="0.35">
      <c r="A3" s="10"/>
      <c r="B3" s="7" t="s">
        <v>139</v>
      </c>
      <c r="C3" s="82" t="s">
        <v>140</v>
      </c>
      <c r="D3" s="83"/>
      <c r="E3" s="83"/>
      <c r="F3" s="83"/>
      <c r="G3" s="84">
        <v>95.83</v>
      </c>
      <c r="H3" s="83"/>
      <c r="I3" s="85"/>
      <c r="J3" s="86"/>
    </row>
    <row r="4" spans="1:20" ht="15" customHeight="1" x14ac:dyDescent="0.35">
      <c r="A4" s="10"/>
      <c r="B4" s="7" t="s">
        <v>141</v>
      </c>
      <c r="C4" s="82" t="s">
        <v>142</v>
      </c>
      <c r="D4" s="83"/>
      <c r="E4" s="83"/>
      <c r="F4" s="87"/>
      <c r="G4" s="84">
        <v>60.76</v>
      </c>
      <c r="H4" s="83"/>
      <c r="I4" s="88"/>
      <c r="J4" s="49"/>
    </row>
    <row r="5" spans="1:20" ht="15" customHeight="1" x14ac:dyDescent="0.35">
      <c r="A5" s="10"/>
      <c r="B5" s="7" t="s">
        <v>143</v>
      </c>
      <c r="C5" s="82" t="s">
        <v>144</v>
      </c>
      <c r="D5" s="83"/>
      <c r="E5" s="83"/>
      <c r="F5" s="87"/>
      <c r="G5" s="84">
        <v>47.24</v>
      </c>
      <c r="H5" s="83"/>
      <c r="I5" s="88"/>
      <c r="J5" s="49"/>
    </row>
    <row r="6" spans="1:20" x14ac:dyDescent="0.35">
      <c r="A6" s="10"/>
      <c r="B6" s="7" t="s">
        <v>145</v>
      </c>
      <c r="C6" s="82" t="s">
        <v>146</v>
      </c>
      <c r="D6" s="83"/>
      <c r="E6" s="83"/>
      <c r="F6" s="83"/>
      <c r="G6" s="84">
        <v>63.6</v>
      </c>
      <c r="H6" s="83"/>
      <c r="I6" s="88"/>
      <c r="J6" s="49"/>
    </row>
    <row r="7" spans="1:20" x14ac:dyDescent="0.35">
      <c r="A7" s="10"/>
      <c r="B7" s="7" t="s">
        <v>147</v>
      </c>
      <c r="C7" s="82" t="s">
        <v>148</v>
      </c>
      <c r="D7" s="83"/>
      <c r="E7" s="83"/>
      <c r="F7" s="83"/>
      <c r="G7" s="84">
        <v>66.67</v>
      </c>
      <c r="H7" s="83"/>
      <c r="I7" s="88"/>
      <c r="J7" s="89"/>
    </row>
    <row r="8" spans="1:20" ht="15" customHeight="1" x14ac:dyDescent="0.35">
      <c r="A8" s="10"/>
      <c r="B8" s="7" t="s">
        <v>149</v>
      </c>
      <c r="C8" s="82" t="s">
        <v>150</v>
      </c>
      <c r="D8" s="83"/>
      <c r="E8" s="83"/>
      <c r="F8" s="83"/>
      <c r="G8" s="84">
        <v>87.39</v>
      </c>
      <c r="H8" s="83"/>
      <c r="I8" s="88"/>
      <c r="J8" s="49"/>
      <c r="K8" s="90"/>
    </row>
    <row r="9" spans="1:20" x14ac:dyDescent="0.35">
      <c r="A9" s="10"/>
      <c r="B9" s="7" t="s">
        <v>151</v>
      </c>
      <c r="C9" s="82" t="s">
        <v>152</v>
      </c>
      <c r="D9" s="83"/>
      <c r="E9" s="83"/>
      <c r="F9" s="83"/>
      <c r="G9" s="84">
        <v>74.52</v>
      </c>
      <c r="H9" s="83"/>
      <c r="I9" s="88"/>
      <c r="J9" s="49"/>
      <c r="K9" s="90"/>
    </row>
    <row r="10" spans="1:20" x14ac:dyDescent="0.35">
      <c r="A10" s="10"/>
      <c r="B10" s="7" t="s">
        <v>153</v>
      </c>
      <c r="C10" s="82" t="s">
        <v>154</v>
      </c>
      <c r="D10" s="83"/>
      <c r="E10" s="83"/>
      <c r="F10" s="87"/>
      <c r="G10" s="84">
        <v>56.25</v>
      </c>
      <c r="H10" s="83"/>
      <c r="I10" s="88"/>
      <c r="J10" s="49"/>
      <c r="K10" s="90"/>
    </row>
    <row r="11" spans="1:20" x14ac:dyDescent="0.35">
      <c r="A11" s="10"/>
      <c r="B11" s="7" t="s">
        <v>155</v>
      </c>
      <c r="C11" s="82" t="s">
        <v>156</v>
      </c>
      <c r="D11" s="83"/>
      <c r="E11" s="83"/>
      <c r="F11" s="83"/>
      <c r="G11" s="84">
        <v>43.227665706000003</v>
      </c>
      <c r="H11" s="83"/>
      <c r="I11" s="88"/>
      <c r="J11" s="49"/>
      <c r="K11" s="90"/>
    </row>
    <row r="12" spans="1:20" x14ac:dyDescent="0.35">
      <c r="A12" s="10"/>
      <c r="B12" s="7" t="s">
        <v>157</v>
      </c>
      <c r="C12" s="82" t="s">
        <v>158</v>
      </c>
      <c r="D12" s="83"/>
      <c r="E12" s="83"/>
      <c r="F12" s="83"/>
      <c r="G12" s="84">
        <v>51.873198846999998</v>
      </c>
      <c r="H12" s="83"/>
      <c r="I12" s="88"/>
      <c r="J12" s="49"/>
    </row>
    <row r="13" spans="1:20" x14ac:dyDescent="0.35">
      <c r="A13" s="10"/>
      <c r="B13" s="7" t="s">
        <v>159</v>
      </c>
      <c r="C13" s="82" t="s">
        <v>276</v>
      </c>
      <c r="D13" s="83"/>
      <c r="E13" s="83"/>
      <c r="F13" s="83"/>
      <c r="G13" s="84">
        <v>60.34</v>
      </c>
      <c r="H13" s="83"/>
      <c r="I13" s="88"/>
      <c r="J13" s="49"/>
      <c r="M13" s="82"/>
      <c r="N13" s="7"/>
      <c r="O13" s="82"/>
      <c r="P13" s="83"/>
      <c r="Q13" s="83"/>
      <c r="R13" s="83"/>
      <c r="S13" s="83"/>
      <c r="T13" s="83"/>
    </row>
    <row r="14" spans="1:20" x14ac:dyDescent="0.35">
      <c r="A14" s="10"/>
      <c r="B14" s="7" t="s">
        <v>160</v>
      </c>
      <c r="C14" s="82" t="s">
        <v>277</v>
      </c>
      <c r="D14" s="83"/>
      <c r="E14" s="83"/>
      <c r="F14" s="83"/>
      <c r="G14" s="84">
        <v>77.239999999999995</v>
      </c>
      <c r="H14" s="83"/>
      <c r="I14" s="88"/>
      <c r="J14" s="49"/>
    </row>
    <row r="15" spans="1:20" x14ac:dyDescent="0.35">
      <c r="A15" s="10"/>
      <c r="B15" s="7" t="s">
        <v>161</v>
      </c>
      <c r="C15" s="82" t="s">
        <v>162</v>
      </c>
      <c r="D15" s="83"/>
      <c r="E15" s="83"/>
      <c r="F15" s="87"/>
      <c r="G15" s="84">
        <v>75.132275132000004</v>
      </c>
      <c r="H15" s="83"/>
      <c r="I15" s="88"/>
      <c r="J15" s="49"/>
    </row>
    <row r="16" spans="1:20" x14ac:dyDescent="0.35">
      <c r="A16" s="10"/>
      <c r="B16" s="7" t="s">
        <v>163</v>
      </c>
      <c r="C16" s="82" t="s">
        <v>164</v>
      </c>
      <c r="D16" s="83"/>
      <c r="E16" s="83"/>
      <c r="F16" s="87"/>
      <c r="G16" s="84">
        <v>87.830687831000006</v>
      </c>
      <c r="H16" s="83"/>
      <c r="I16" s="88"/>
      <c r="J16" s="49"/>
    </row>
    <row r="17" spans="1:10" x14ac:dyDescent="0.35">
      <c r="A17" s="10"/>
      <c r="B17" s="7" t="s">
        <v>165</v>
      </c>
      <c r="C17" s="82" t="s">
        <v>166</v>
      </c>
      <c r="D17" s="83"/>
      <c r="E17" s="83"/>
      <c r="F17" s="83"/>
      <c r="G17" s="84">
        <v>95.44</v>
      </c>
      <c r="H17" s="83"/>
      <c r="I17" s="88"/>
      <c r="J17" s="89"/>
    </row>
    <row r="18" spans="1:10" x14ac:dyDescent="0.35">
      <c r="A18" s="10"/>
      <c r="B18" s="7" t="s">
        <v>167</v>
      </c>
      <c r="C18" s="82" t="s">
        <v>168</v>
      </c>
      <c r="D18" s="83"/>
      <c r="E18" s="83"/>
      <c r="F18" s="83"/>
      <c r="G18" s="84">
        <v>74.959999999999994</v>
      </c>
      <c r="H18" s="83"/>
      <c r="I18" s="88"/>
      <c r="J18" s="89"/>
    </row>
    <row r="19" spans="1:10" x14ac:dyDescent="0.35">
      <c r="A19" s="10"/>
      <c r="B19" s="7" t="s">
        <v>169</v>
      </c>
      <c r="C19" s="82" t="s">
        <v>170</v>
      </c>
      <c r="D19" s="83"/>
      <c r="E19" s="83"/>
      <c r="F19" s="83"/>
      <c r="G19" s="84">
        <v>77.78</v>
      </c>
      <c r="H19" s="83"/>
      <c r="I19" s="88"/>
      <c r="J19" s="89"/>
    </row>
    <row r="20" spans="1:10" x14ac:dyDescent="0.35">
      <c r="A20" s="10"/>
      <c r="B20" s="7" t="s">
        <v>171</v>
      </c>
      <c r="C20" s="82" t="s">
        <v>278</v>
      </c>
      <c r="D20" s="83"/>
      <c r="E20" s="83"/>
      <c r="F20" s="83"/>
      <c r="G20" s="84">
        <v>23</v>
      </c>
      <c r="H20" s="83"/>
      <c r="I20" s="88"/>
      <c r="J20" s="89"/>
    </row>
    <row r="21" spans="1:10" x14ac:dyDescent="0.35">
      <c r="A21" s="10"/>
      <c r="B21" s="7" t="s">
        <v>172</v>
      </c>
      <c r="C21" s="82" t="s">
        <v>173</v>
      </c>
      <c r="D21" s="83"/>
      <c r="E21" s="83"/>
      <c r="F21" s="87"/>
      <c r="G21" s="84">
        <v>56.16</v>
      </c>
      <c r="H21" s="83"/>
      <c r="I21" s="88"/>
      <c r="J21" s="89"/>
    </row>
    <row r="22" spans="1:10" x14ac:dyDescent="0.35">
      <c r="A22" s="10"/>
      <c r="B22" s="7" t="s">
        <v>174</v>
      </c>
      <c r="C22" s="82" t="s">
        <v>175</v>
      </c>
      <c r="D22" s="83"/>
      <c r="E22" s="83"/>
      <c r="F22" s="83"/>
      <c r="G22" s="84">
        <v>73.16</v>
      </c>
      <c r="H22" s="83"/>
      <c r="I22" s="88"/>
      <c r="J22" s="89"/>
    </row>
    <row r="23" spans="1:10" x14ac:dyDescent="0.35">
      <c r="A23" s="10"/>
      <c r="B23" s="7" t="s">
        <v>176</v>
      </c>
      <c r="C23" s="82" t="s">
        <v>177</v>
      </c>
      <c r="D23" s="83"/>
      <c r="E23" s="83"/>
      <c r="F23" s="83"/>
      <c r="G23" s="84">
        <v>51.1</v>
      </c>
      <c r="H23" s="83"/>
      <c r="I23" s="88"/>
      <c r="J23" s="89"/>
    </row>
    <row r="24" spans="1:10" x14ac:dyDescent="0.35">
      <c r="A24" s="10"/>
      <c r="B24" s="7" t="s">
        <v>178</v>
      </c>
      <c r="C24" s="82" t="s">
        <v>179</v>
      </c>
      <c r="D24" s="83"/>
      <c r="E24" s="83"/>
      <c r="F24" s="83"/>
      <c r="G24" s="84">
        <v>54</v>
      </c>
      <c r="H24" s="83"/>
      <c r="I24" s="88"/>
      <c r="J24" s="89"/>
    </row>
    <row r="25" spans="1:10" x14ac:dyDescent="0.35">
      <c r="A25" s="10"/>
      <c r="B25" s="7" t="s">
        <v>180</v>
      </c>
      <c r="C25" s="82" t="s">
        <v>181</v>
      </c>
      <c r="D25" s="83"/>
      <c r="E25" s="83"/>
      <c r="F25" s="83"/>
      <c r="G25" s="84">
        <v>479.63</v>
      </c>
      <c r="H25" s="83"/>
      <c r="I25" s="88"/>
      <c r="J25" s="89"/>
    </row>
    <row r="26" spans="1:10" ht="15" thickBot="1" x14ac:dyDescent="0.4">
      <c r="A26" s="9"/>
      <c r="B26" s="20" t="s">
        <v>182</v>
      </c>
      <c r="C26" s="91" t="s">
        <v>183</v>
      </c>
      <c r="D26" s="92"/>
      <c r="E26" s="92"/>
      <c r="F26" s="93"/>
      <c r="G26" s="94">
        <v>64.709999999999994</v>
      </c>
      <c r="H26" s="92"/>
      <c r="I26" s="88"/>
      <c r="J26" s="89"/>
    </row>
    <row r="27" spans="1:10" x14ac:dyDescent="0.35">
      <c r="A27" s="10"/>
      <c r="B27" s="7" t="s">
        <v>184</v>
      </c>
      <c r="C27" s="82" t="s">
        <v>185</v>
      </c>
      <c r="D27" s="83"/>
      <c r="E27" s="83"/>
      <c r="F27" s="87"/>
      <c r="G27" s="84">
        <v>26.64</v>
      </c>
      <c r="H27" s="89"/>
      <c r="I27" s="88"/>
      <c r="J27" s="89"/>
    </row>
    <row r="28" spans="1:10" ht="15" thickBot="1" x14ac:dyDescent="0.4">
      <c r="A28" s="82"/>
      <c r="B28" s="7" t="s">
        <v>186</v>
      </c>
      <c r="C28" s="82" t="s">
        <v>279</v>
      </c>
      <c r="D28" s="83"/>
      <c r="E28" s="83"/>
      <c r="F28" s="95"/>
      <c r="G28" s="83">
        <v>2511.3000000000002</v>
      </c>
      <c r="H28" s="83"/>
      <c r="I28" s="96"/>
      <c r="J28" s="97"/>
    </row>
    <row r="29" spans="1:10" ht="15" thickBot="1" x14ac:dyDescent="0.4">
      <c r="A29" s="7"/>
      <c r="B29" s="7"/>
      <c r="C29" s="7"/>
      <c r="D29" s="7"/>
      <c r="E29" s="7"/>
      <c r="F29" s="7"/>
      <c r="G29" s="7"/>
      <c r="H29" s="7"/>
      <c r="I29" s="7"/>
      <c r="J29" s="7"/>
    </row>
    <row r="30" spans="1:10" ht="15" thickBot="1" x14ac:dyDescent="0.4">
      <c r="A30" s="7"/>
      <c r="B30" s="352" t="s">
        <v>189</v>
      </c>
      <c r="C30" s="353"/>
      <c r="D30" s="7"/>
      <c r="E30" s="354" t="s">
        <v>190</v>
      </c>
      <c r="F30" s="355"/>
      <c r="G30" s="355"/>
      <c r="H30" s="355"/>
      <c r="I30" s="355"/>
      <c r="J30" s="356"/>
    </row>
    <row r="31" spans="1:10" ht="15" thickBot="1" x14ac:dyDescent="0.4">
      <c r="A31" s="7"/>
      <c r="B31" s="52" t="s">
        <v>191</v>
      </c>
      <c r="C31" s="50">
        <f>COUNTIF($I$3:$I$28, "Met")</f>
        <v>0</v>
      </c>
      <c r="D31" s="7"/>
      <c r="E31" s="98" t="s">
        <v>208</v>
      </c>
      <c r="F31" s="99"/>
      <c r="G31" s="64"/>
      <c r="H31" s="64"/>
      <c r="I31" s="64"/>
      <c r="J31" s="65"/>
    </row>
    <row r="32" spans="1:10" ht="15" thickBot="1" x14ac:dyDescent="0.4">
      <c r="A32" s="7"/>
      <c r="B32" s="52" t="s">
        <v>210</v>
      </c>
      <c r="C32" s="68">
        <f>COUNTIF($J$3:$J$28, "Yes")</f>
        <v>0</v>
      </c>
      <c r="D32" s="7"/>
      <c r="E32" s="66" t="s">
        <v>215</v>
      </c>
      <c r="G32" s="100" t="s">
        <v>211</v>
      </c>
      <c r="H32" s="100"/>
      <c r="I32" s="100"/>
      <c r="J32" s="51"/>
    </row>
    <row r="33" spans="1:10" ht="15" thickBot="1" x14ac:dyDescent="0.4">
      <c r="A33" s="7"/>
      <c r="B33" s="19" t="s">
        <v>213</v>
      </c>
      <c r="C33" s="59" t="e">
        <f>(C31/C32)*15</f>
        <v>#DIV/0!</v>
      </c>
      <c r="D33" s="7"/>
      <c r="E33" s="53"/>
      <c r="F33" s="100"/>
      <c r="G33" s="100"/>
      <c r="H33" s="100"/>
      <c r="I33" s="100"/>
      <c r="J33" s="51"/>
    </row>
    <row r="34" spans="1:10" ht="15" thickBot="1" x14ac:dyDescent="0.4">
      <c r="A34" s="7"/>
      <c r="B34" s="7"/>
      <c r="C34" s="7"/>
      <c r="D34" s="7"/>
      <c r="E34" s="67"/>
      <c r="F34" s="101"/>
      <c r="G34" s="101"/>
      <c r="H34" s="101"/>
      <c r="I34" s="101"/>
      <c r="J34" s="51"/>
    </row>
    <row r="35" spans="1:10" ht="15" thickBot="1" x14ac:dyDescent="0.4">
      <c r="A35" s="52"/>
      <c r="B35" s="357" t="s">
        <v>192</v>
      </c>
      <c r="C35" s="358"/>
      <c r="D35" s="7"/>
      <c r="E35" s="102" t="s">
        <v>209</v>
      </c>
      <c r="F35" s="103"/>
      <c r="G35" s="103"/>
      <c r="H35" s="100"/>
      <c r="I35" s="100"/>
      <c r="J35" s="51"/>
    </row>
    <row r="36" spans="1:10" ht="15" thickBot="1" x14ac:dyDescent="0.4">
      <c r="A36" s="7"/>
      <c r="B36" s="19" t="s">
        <v>207</v>
      </c>
      <c r="C36" s="104"/>
      <c r="D36" s="7"/>
      <c r="E36" s="66" t="s">
        <v>215</v>
      </c>
      <c r="F36" s="105"/>
      <c r="G36" s="100" t="s">
        <v>212</v>
      </c>
      <c r="H36" s="100"/>
      <c r="I36" s="100"/>
      <c r="J36" s="51"/>
    </row>
    <row r="37" spans="1:10" ht="15" thickBot="1" x14ac:dyDescent="0.4">
      <c r="A37" s="7"/>
      <c r="B37" s="54" t="s">
        <v>214</v>
      </c>
      <c r="C37" s="59">
        <f>(C36)*5</f>
        <v>0</v>
      </c>
      <c r="D37" s="7"/>
      <c r="E37" s="53"/>
      <c r="F37" s="100"/>
      <c r="G37" s="106"/>
      <c r="H37" s="106"/>
      <c r="I37" s="106"/>
      <c r="J37" s="51"/>
    </row>
    <row r="38" spans="1:10" ht="15" thickBot="1" x14ac:dyDescent="0.4">
      <c r="A38" s="7"/>
      <c r="B38" s="7"/>
      <c r="C38" s="107"/>
      <c r="D38" s="7"/>
      <c r="E38" s="53"/>
      <c r="F38" s="100"/>
      <c r="G38" s="106"/>
      <c r="H38" s="106"/>
      <c r="I38" s="106"/>
      <c r="J38" s="51"/>
    </row>
    <row r="39" spans="1:10" ht="15" thickBot="1" x14ac:dyDescent="0.4">
      <c r="A39" s="7"/>
      <c r="B39" s="55" t="s">
        <v>205</v>
      </c>
      <c r="C39" s="69" t="e">
        <f>C33+C37</f>
        <v>#DIV/0!</v>
      </c>
      <c r="D39" s="7"/>
      <c r="E39" s="102" t="s">
        <v>193</v>
      </c>
      <c r="F39" s="103"/>
      <c r="G39" s="103"/>
      <c r="H39" s="100"/>
      <c r="I39" s="100"/>
      <c r="J39" s="51"/>
    </row>
    <row r="40" spans="1:10" ht="15" thickBot="1" x14ac:dyDescent="0.4">
      <c r="A40" s="7"/>
      <c r="D40" s="108"/>
      <c r="E40" s="109" t="s">
        <v>216</v>
      </c>
      <c r="F40" s="110"/>
      <c r="G40" s="110"/>
      <c r="H40" s="110"/>
      <c r="I40" s="110"/>
      <c r="J40" s="111"/>
    </row>
    <row r="41" spans="1:10" x14ac:dyDescent="0.35">
      <c r="A41" s="7"/>
      <c r="B41" s="7"/>
      <c r="C41" s="7"/>
      <c r="D41" s="108"/>
      <c r="E41" s="7"/>
      <c r="F41" s="7"/>
      <c r="G41" s="7"/>
      <c r="H41" s="7"/>
      <c r="I41" s="7"/>
      <c r="J41" s="7"/>
    </row>
    <row r="42" spans="1:10" x14ac:dyDescent="0.35">
      <c r="B42" s="63"/>
      <c r="C42" s="63"/>
      <c r="D42" s="63"/>
      <c r="E42" s="63"/>
      <c r="F42" s="63"/>
    </row>
    <row r="43" spans="1:10" x14ac:dyDescent="0.35">
      <c r="B43" s="63"/>
      <c r="C43" s="63"/>
      <c r="D43" s="63"/>
      <c r="E43" s="63"/>
      <c r="F43" s="63"/>
    </row>
  </sheetData>
  <mergeCells count="4">
    <mergeCell ref="A1:J1"/>
    <mergeCell ref="B30:C30"/>
    <mergeCell ref="E30:J30"/>
    <mergeCell ref="B35:C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EDC8-3D14-4818-96D4-BB0379DAE189}">
  <dimension ref="A1:M17"/>
  <sheetViews>
    <sheetView topLeftCell="A3" workbookViewId="0">
      <selection activeCell="G11" sqref="G11"/>
    </sheetView>
  </sheetViews>
  <sheetFormatPr defaultRowHeight="14.5" x14ac:dyDescent="0.35"/>
  <cols>
    <col min="1" max="1" width="52.7265625" customWidth="1"/>
    <col min="5" max="5" width="9.1796875" customWidth="1"/>
    <col min="11" max="11" width="29" bestFit="1" customWidth="1"/>
    <col min="12" max="13" width="69.90625" bestFit="1" customWidth="1"/>
  </cols>
  <sheetData>
    <row r="1" spans="1:13" x14ac:dyDescent="0.35">
      <c r="B1" s="359" t="s">
        <v>251</v>
      </c>
      <c r="C1" s="359"/>
      <c r="D1" s="359"/>
      <c r="E1" s="359"/>
      <c r="F1" s="359" t="s">
        <v>252</v>
      </c>
      <c r="G1" s="359"/>
      <c r="H1" s="359"/>
      <c r="I1" s="359"/>
    </row>
    <row r="2" spans="1:13" ht="42.5" x14ac:dyDescent="0.35">
      <c r="A2" s="70" t="s">
        <v>251</v>
      </c>
      <c r="B2" s="70" t="s">
        <v>232</v>
      </c>
      <c r="C2" s="70" t="s">
        <v>233</v>
      </c>
      <c r="D2" s="70" t="s">
        <v>234</v>
      </c>
      <c r="E2" s="70" t="s">
        <v>235</v>
      </c>
      <c r="F2" s="70" t="s">
        <v>232</v>
      </c>
      <c r="G2" s="70" t="s">
        <v>233</v>
      </c>
      <c r="H2" s="70" t="s">
        <v>234</v>
      </c>
      <c r="I2" s="70" t="s">
        <v>235</v>
      </c>
      <c r="K2" s="70" t="s">
        <v>282</v>
      </c>
      <c r="L2" s="70" t="s">
        <v>281</v>
      </c>
      <c r="M2" s="70" t="s">
        <v>283</v>
      </c>
    </row>
    <row r="3" spans="1:13" x14ac:dyDescent="0.35">
      <c r="A3" s="215" t="s">
        <v>326</v>
      </c>
      <c r="B3">
        <f>COUNTIF('HHSC D1 Network Management'!$C3:$C19, "Met")</f>
        <v>0</v>
      </c>
      <c r="C3">
        <f>COUNTIF('HHSC D1 Network Management'!$C3:$C19, "Not Met")</f>
        <v>0</v>
      </c>
      <c r="D3">
        <f>B3+C3</f>
        <v>0</v>
      </c>
      <c r="E3" s="71" t="e">
        <f>B3/D3</f>
        <v>#DIV/0!</v>
      </c>
      <c r="F3">
        <f>COUNTIF('HHSC D1 Network Management'!$F3:$F19, "Met")</f>
        <v>0</v>
      </c>
      <c r="G3">
        <f>COUNTIF('HHSC D1 Network Management'!$F3:$F19, "Not Met")</f>
        <v>0</v>
      </c>
      <c r="H3">
        <f t="shared" ref="H3:H12" si="0">F3+G3</f>
        <v>0</v>
      </c>
      <c r="I3" s="71" t="e">
        <f>F3/H3</f>
        <v>#DIV/0!</v>
      </c>
      <c r="K3" t="s">
        <v>21</v>
      </c>
      <c r="L3" t="s">
        <v>31</v>
      </c>
      <c r="M3" t="s">
        <v>31</v>
      </c>
    </row>
    <row r="4" spans="1:13" x14ac:dyDescent="0.35">
      <c r="A4" s="216" t="s">
        <v>327</v>
      </c>
      <c r="B4">
        <f>COUNTIF('HHSC D1 Network Management'!$C22:$C38, "Met")</f>
        <v>0</v>
      </c>
      <c r="C4">
        <f>COUNTIF('HHSC D1 Network Management'!$C22:$C38, "Not Met")</f>
        <v>0</v>
      </c>
      <c r="D4">
        <f t="shared" ref="D4:D12" si="1">B4+C4</f>
        <v>0</v>
      </c>
      <c r="E4" s="71" t="e">
        <f>B4/D4</f>
        <v>#DIV/0!</v>
      </c>
      <c r="F4">
        <f>COUNTIF('HHSC D1 Network Management'!$F22:$F38, "Met")</f>
        <v>0</v>
      </c>
      <c r="G4">
        <f>COUNTIF('HHSC D1 Network Management'!$F22:$F38, "Not Met")</f>
        <v>0</v>
      </c>
      <c r="H4">
        <f t="shared" si="0"/>
        <v>0</v>
      </c>
      <c r="I4" s="71" t="e">
        <f>F4/H4</f>
        <v>#DIV/0!</v>
      </c>
      <c r="K4" t="s">
        <v>22</v>
      </c>
      <c r="L4" t="s">
        <v>128</v>
      </c>
      <c r="M4" t="s">
        <v>128</v>
      </c>
    </row>
    <row r="5" spans="1:13" x14ac:dyDescent="0.35">
      <c r="A5" s="216" t="s">
        <v>328</v>
      </c>
      <c r="B5">
        <f>COUNTIF('HHSC D1 Network Management'!$C41:$C51, "Met")</f>
        <v>0</v>
      </c>
      <c r="C5">
        <f>COUNTIF('HHSC D1 Network Management'!$C41:$C51, "Not Met")</f>
        <v>0</v>
      </c>
      <c r="D5">
        <f t="shared" si="1"/>
        <v>0</v>
      </c>
      <c r="E5" s="71" t="e">
        <f t="shared" ref="E5:E12" si="2">B5/D5</f>
        <v>#DIV/0!</v>
      </c>
      <c r="F5">
        <f>COUNTIF('HHSC D1 Network Management'!$F41:$F51, "Met")</f>
        <v>0</v>
      </c>
      <c r="G5">
        <f>COUNTIF('HHSC D1 Network Management'!$F41:$F51, "Not Met")</f>
        <v>0</v>
      </c>
      <c r="H5">
        <f t="shared" si="0"/>
        <v>0</v>
      </c>
      <c r="I5" s="71" t="e">
        <f t="shared" ref="I5:I13" si="3">F5/H5</f>
        <v>#DIV/0!</v>
      </c>
      <c r="K5" t="s">
        <v>324</v>
      </c>
      <c r="L5" t="s">
        <v>30</v>
      </c>
      <c r="M5" t="s">
        <v>75</v>
      </c>
    </row>
    <row r="6" spans="1:13" x14ac:dyDescent="0.35">
      <c r="A6" s="216" t="s">
        <v>329</v>
      </c>
      <c r="B6">
        <f>COUNTIF('HHSC D1 Network Management'!$C54:$C63, "Met")</f>
        <v>0</v>
      </c>
      <c r="C6">
        <f>COUNTIF('HHSC D1 Network Management'!$C54:$C63, "Not Met")</f>
        <v>0</v>
      </c>
      <c r="D6">
        <f t="shared" si="1"/>
        <v>0</v>
      </c>
      <c r="E6" s="71" t="e">
        <f>B6/D6</f>
        <v>#DIV/0!</v>
      </c>
      <c r="F6">
        <f>COUNTIF('HHSC D1 Network Management'!$F54:$F63, "Met")</f>
        <v>0</v>
      </c>
      <c r="G6">
        <f>COUNTIF('HHSC D1 Network Management'!$F54:$F63, "Not Met")</f>
        <v>0</v>
      </c>
      <c r="H6">
        <f t="shared" si="0"/>
        <v>0</v>
      </c>
      <c r="I6" s="71" t="e">
        <f>F6/H6</f>
        <v>#DIV/0!</v>
      </c>
      <c r="K6" t="s">
        <v>323</v>
      </c>
      <c r="L6" t="s">
        <v>29</v>
      </c>
    </row>
    <row r="7" spans="1:13" x14ac:dyDescent="0.35">
      <c r="A7" s="216" t="s">
        <v>330</v>
      </c>
      <c r="B7">
        <f>COUNTIF('HHSC D1 Network Management'!$C66:$C82, "Met")</f>
        <v>0</v>
      </c>
      <c r="C7">
        <f>COUNTIF('HHSC D1 Network Management'!$C66:$C82, "Not Met")</f>
        <v>0</v>
      </c>
      <c r="D7">
        <f t="shared" si="1"/>
        <v>0</v>
      </c>
      <c r="E7" s="71" t="e">
        <f>B7/D7</f>
        <v>#DIV/0!</v>
      </c>
      <c r="F7">
        <f>COUNTIF('HHSC D1 Network Management'!$F66:$F82, "Met")</f>
        <v>0</v>
      </c>
      <c r="G7">
        <f>COUNTIF('HHSC D1 Network Management'!$F66:$F82, "Not Met")</f>
        <v>0</v>
      </c>
      <c r="H7">
        <f t="shared" si="0"/>
        <v>0</v>
      </c>
      <c r="I7" s="71" t="e">
        <f>F7/H7</f>
        <v>#DIV/0!</v>
      </c>
      <c r="L7" t="s">
        <v>35</v>
      </c>
    </row>
    <row r="8" spans="1:13" x14ac:dyDescent="0.35">
      <c r="A8" s="216" t="s">
        <v>339</v>
      </c>
      <c r="B8">
        <f>COUNTIF('HHSC D1 Network Management'!$C85:$C97, "Met")</f>
        <v>0</v>
      </c>
      <c r="C8">
        <f>COUNTIF('HHSC D1 Network Management'!$C85:$C97, "Not Met")</f>
        <v>0</v>
      </c>
      <c r="D8">
        <f>B8+C8</f>
        <v>0</v>
      </c>
      <c r="E8" s="71" t="e">
        <f>B8/D8</f>
        <v>#DIV/0!</v>
      </c>
      <c r="F8">
        <f>COUNTIF('HHSC D1 Network Management'!$F85:F97, "Met")</f>
        <v>0</v>
      </c>
      <c r="G8">
        <f>COUNTIF('HHSC D1 Network Management'!$F85:$F97, "Not Met")</f>
        <v>0</v>
      </c>
      <c r="H8">
        <f t="shared" si="0"/>
        <v>0</v>
      </c>
      <c r="I8" s="71" t="e">
        <f>F8/H8</f>
        <v>#DIV/0!</v>
      </c>
    </row>
    <row r="9" spans="1:13" x14ac:dyDescent="0.35">
      <c r="A9" s="216" t="s">
        <v>325</v>
      </c>
      <c r="B9">
        <f>COUNTIF('HHSC D1 Network Management'!$C100:$C113, "Met")</f>
        <v>0</v>
      </c>
      <c r="C9">
        <f>COUNTIF('HHSC D1 Network Management'!$C100:$C113, "Not Met")</f>
        <v>0</v>
      </c>
      <c r="D9">
        <f t="shared" si="1"/>
        <v>0</v>
      </c>
      <c r="E9" s="71" t="e">
        <f t="shared" si="2"/>
        <v>#DIV/0!</v>
      </c>
      <c r="F9">
        <f>COUNTIF('HHSC D1 Network Management'!$F100:F113, "Met")</f>
        <v>0</v>
      </c>
      <c r="G9">
        <f>COUNTIF('HHSC D1 Network Management'!$F100:$F113, "Not Met")</f>
        <v>0</v>
      </c>
      <c r="H9">
        <f t="shared" si="0"/>
        <v>0</v>
      </c>
      <c r="I9" s="71" t="e">
        <f t="shared" si="3"/>
        <v>#DIV/0!</v>
      </c>
    </row>
    <row r="10" spans="1:13" x14ac:dyDescent="0.35">
      <c r="A10" s="216" t="s">
        <v>335</v>
      </c>
      <c r="B10">
        <f>COUNTIF('HHSC D1 Network Management'!$C116:$C126,"Met")</f>
        <v>0</v>
      </c>
      <c r="C10">
        <f>COUNTIF('HHSC D1 Network Management'!$C116:$C126, "Not Met")</f>
        <v>0</v>
      </c>
      <c r="D10">
        <f t="shared" si="1"/>
        <v>0</v>
      </c>
      <c r="E10" s="71" t="e">
        <f>B10/D10</f>
        <v>#DIV/0!</v>
      </c>
      <c r="F10">
        <f>COUNTIF('HHSC D1 Network Management'!$F116:$F126, "Met")</f>
        <v>0</v>
      </c>
      <c r="G10">
        <f>COUNTIF('HHSC D1 Network Management'!$F116:$F126, "Not Met")</f>
        <v>0</v>
      </c>
      <c r="H10">
        <f t="shared" si="0"/>
        <v>0</v>
      </c>
      <c r="I10" s="71" t="e">
        <f t="shared" si="3"/>
        <v>#DIV/0!</v>
      </c>
    </row>
    <row r="11" spans="1:13" x14ac:dyDescent="0.35">
      <c r="A11" s="216" t="s">
        <v>331</v>
      </c>
      <c r="B11">
        <f>COUNTIF('HHSC D1 Network Management'!$C129:$C134, "Met")</f>
        <v>0</v>
      </c>
      <c r="C11">
        <f>COUNTIF('HHSC D1 Network Management'!$C129:$C134, "Not Met")</f>
        <v>0</v>
      </c>
      <c r="D11">
        <f t="shared" si="1"/>
        <v>0</v>
      </c>
      <c r="E11" s="71" t="e">
        <f t="shared" si="2"/>
        <v>#DIV/0!</v>
      </c>
      <c r="F11">
        <f>COUNTIF('HHSC D1 Network Management'!$F129:$F134, "Met")</f>
        <v>0</v>
      </c>
      <c r="G11">
        <f>COUNTIF('HHSC D1 Network Management'!$F129:$F134, "Not Met")</f>
        <v>0</v>
      </c>
      <c r="H11">
        <f t="shared" si="0"/>
        <v>0</v>
      </c>
      <c r="I11" s="71" t="e">
        <f t="shared" si="3"/>
        <v>#DIV/0!</v>
      </c>
    </row>
    <row r="12" spans="1:13" x14ac:dyDescent="0.35">
      <c r="A12" s="216" t="s">
        <v>333</v>
      </c>
      <c r="B12">
        <f>COUNTIF('HHSC D1 Network Management'!$C137:$C140, "Met")</f>
        <v>0</v>
      </c>
      <c r="C12">
        <f>COUNTIF('HHSC D1 Network Management'!$C137:$C140, "Not Met")</f>
        <v>0</v>
      </c>
      <c r="D12">
        <f t="shared" si="1"/>
        <v>0</v>
      </c>
      <c r="E12" s="71" t="e">
        <f t="shared" si="2"/>
        <v>#DIV/0!</v>
      </c>
      <c r="F12">
        <f>COUNTIF('HHSC D1 Network Management'!$F137:$F140, "Met")</f>
        <v>0</v>
      </c>
      <c r="G12">
        <f>COUNTIF('HHSC D1 Network Management'!$F137:$F140, "Not Met")</f>
        <v>0</v>
      </c>
      <c r="H12">
        <f t="shared" si="0"/>
        <v>0</v>
      </c>
      <c r="I12" s="71" t="e">
        <f t="shared" si="3"/>
        <v>#DIV/0!</v>
      </c>
    </row>
    <row r="13" spans="1:13" x14ac:dyDescent="0.35">
      <c r="A13" s="216" t="s">
        <v>102</v>
      </c>
      <c r="B13">
        <f>COUNTIF('HHSC D1 Network Management'!$C143:$C157, "Met")</f>
        <v>0</v>
      </c>
      <c r="C13">
        <f>COUNTIF('HHSC D1 Network Management'!$C143:$C157, "Not Met")</f>
        <v>0</v>
      </c>
      <c r="D13">
        <f t="shared" ref="D13" si="4">B13+C13</f>
        <v>0</v>
      </c>
      <c r="E13" s="71" t="e">
        <f>B13/D13</f>
        <v>#DIV/0!</v>
      </c>
      <c r="F13">
        <f>COUNTIF('HHSC D1 Network Management'!$F143:$F157, "Met")</f>
        <v>0</v>
      </c>
      <c r="G13">
        <f>COUNTIF('HHSC D1 Network Management'!$F143:$F157, "Not Met")</f>
        <v>0</v>
      </c>
      <c r="H13">
        <f t="shared" ref="H13" si="5">F13+G13</f>
        <v>0</v>
      </c>
      <c r="I13" s="71" t="e">
        <f t="shared" si="3"/>
        <v>#DIV/0!</v>
      </c>
    </row>
    <row r="14" spans="1:13" x14ac:dyDescent="0.35">
      <c r="A14" s="216" t="s">
        <v>26</v>
      </c>
      <c r="B14">
        <f>COUNTIF('HHSC D1 Network Management'!$C165:$C168, "Met")</f>
        <v>0</v>
      </c>
      <c r="C14">
        <f>COUNTIF('HHSC D1 Network Management'!$C165:$C168, "Not Met")</f>
        <v>0</v>
      </c>
      <c r="D14">
        <f t="shared" ref="D14" si="6">B14+C14</f>
        <v>0</v>
      </c>
      <c r="E14" s="71" t="e">
        <f t="shared" ref="E14" si="7">B14/D14</f>
        <v>#DIV/0!</v>
      </c>
      <c r="F14">
        <f>COUNTIF('HHSC D1 Network Management'!$F165:$F168, "Met")</f>
        <v>0</v>
      </c>
      <c r="G14">
        <f>COUNTIF('HHSC D1 Network Management'!$F165:$F168, "Not Met")</f>
        <v>0</v>
      </c>
      <c r="H14">
        <f t="shared" ref="H14" si="8">F14+G14</f>
        <v>0</v>
      </c>
      <c r="I14" s="71" t="e">
        <f t="shared" ref="I14" si="9">F14/H14</f>
        <v>#DIV/0!</v>
      </c>
    </row>
    <row r="15" spans="1:13" x14ac:dyDescent="0.35">
      <c r="A15" s="216" t="s">
        <v>334</v>
      </c>
      <c r="B15">
        <f>COUNTIF('HHSC D1 Network Management'!$C171:$C184, "Met")</f>
        <v>0</v>
      </c>
      <c r="C15">
        <f>COUNTIF('HHSC D1 Network Management'!$C171:$C184, "Not Met")</f>
        <v>0</v>
      </c>
      <c r="D15">
        <f t="shared" ref="D15" si="10">B15+C15</f>
        <v>0</v>
      </c>
      <c r="E15" s="71" t="e">
        <f t="shared" ref="E15" si="11">B15/D15</f>
        <v>#DIV/0!</v>
      </c>
      <c r="F15">
        <f>COUNTIF('HHSC D1 Network Management'!$F171:$F184, "Met")</f>
        <v>0</v>
      </c>
      <c r="G15">
        <f>COUNTIF('HHSC D1 Network Management'!$F171:$F184, "Not Met")</f>
        <v>0</v>
      </c>
      <c r="H15">
        <f t="shared" ref="H15" si="12">F15+G15</f>
        <v>0</v>
      </c>
      <c r="I15" s="71" t="e">
        <f t="shared" ref="I15" si="13">F15/H15</f>
        <v>#DIV/0!</v>
      </c>
    </row>
    <row r="16" spans="1:13" x14ac:dyDescent="0.35">
      <c r="A16" s="216" t="s">
        <v>336</v>
      </c>
      <c r="B16">
        <f>COUNTIF('HHSC D1 Network Management'!$C187:$C188, "Met")</f>
        <v>0</v>
      </c>
      <c r="C16">
        <f>COUNTIF('HHSC D1 Network Management'!$C187:$C188, "Not Met")</f>
        <v>0</v>
      </c>
      <c r="D16">
        <f t="shared" ref="D16:D17" si="14">B16+C16</f>
        <v>0</v>
      </c>
      <c r="E16" s="71" t="e">
        <f t="shared" ref="E16:E17" si="15">B16/D16</f>
        <v>#DIV/0!</v>
      </c>
      <c r="F16">
        <f>COUNTIF('HHSC D1 Network Management'!$F187:$F188, "Met")</f>
        <v>0</v>
      </c>
      <c r="G16">
        <f>COUNTIF('HHSC D1 Network Management'!$F187:$F188, "Not Met")</f>
        <v>0</v>
      </c>
      <c r="H16">
        <f t="shared" ref="H16:H17" si="16">F16+G16</f>
        <v>0</v>
      </c>
      <c r="I16" s="71" t="e">
        <f t="shared" ref="I16:I17" si="17">F16/H16</f>
        <v>#DIV/0!</v>
      </c>
    </row>
    <row r="17" spans="1:9" ht="15" thickBot="1" x14ac:dyDescent="0.4">
      <c r="A17" s="217" t="s">
        <v>337</v>
      </c>
      <c r="B17">
        <f>COUNTIF('HHSC D1 Network Management'!$C191:$C196, "Met")</f>
        <v>0</v>
      </c>
      <c r="C17">
        <f>COUNTIF('HHSC D1 Network Management'!$C191:$C196, "Not Met")</f>
        <v>0</v>
      </c>
      <c r="D17">
        <f t="shared" si="14"/>
        <v>0</v>
      </c>
      <c r="E17" s="71" t="e">
        <f t="shared" si="15"/>
        <v>#DIV/0!</v>
      </c>
      <c r="F17">
        <f>COUNTIF('HHSC D1 Network Management'!$F191:$F196, "Met")</f>
        <v>0</v>
      </c>
      <c r="G17">
        <f>COUNTIF('HHSC D1 Network Management'!$F191:$F196, "Not Met")</f>
        <v>0</v>
      </c>
      <c r="H17">
        <f t="shared" si="16"/>
        <v>0</v>
      </c>
      <c r="I17" s="71" t="e">
        <f t="shared" si="17"/>
        <v>#DIV/0!</v>
      </c>
    </row>
  </sheetData>
  <mergeCells count="2">
    <mergeCell ref="B1:E1"/>
    <mergeCell ref="F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72F5-428F-4A21-8AAE-6F43871B8F25}">
  <dimension ref="A1:M17"/>
  <sheetViews>
    <sheetView workbookViewId="0">
      <selection activeCell="G16" sqref="G16"/>
    </sheetView>
  </sheetViews>
  <sheetFormatPr defaultRowHeight="14.5" x14ac:dyDescent="0.35"/>
  <cols>
    <col min="1" max="1" width="52.7265625" customWidth="1"/>
    <col min="5" max="5" width="9.1796875" customWidth="1"/>
    <col min="11" max="11" width="29" bestFit="1" customWidth="1"/>
    <col min="12" max="13" width="69.90625" bestFit="1" customWidth="1"/>
  </cols>
  <sheetData>
    <row r="1" spans="1:13" x14ac:dyDescent="0.35">
      <c r="B1" s="359" t="s">
        <v>251</v>
      </c>
      <c r="C1" s="359"/>
      <c r="D1" s="359"/>
      <c r="E1" s="359"/>
      <c r="F1" s="359" t="s">
        <v>252</v>
      </c>
      <c r="G1" s="359"/>
      <c r="H1" s="359"/>
      <c r="I1" s="359"/>
    </row>
    <row r="2" spans="1:13" ht="42.5" x14ac:dyDescent="0.35">
      <c r="A2" s="70" t="s">
        <v>251</v>
      </c>
      <c r="B2" s="70" t="s">
        <v>232</v>
      </c>
      <c r="C2" s="70" t="s">
        <v>233</v>
      </c>
      <c r="D2" s="70" t="s">
        <v>234</v>
      </c>
      <c r="E2" s="70" t="s">
        <v>235</v>
      </c>
      <c r="F2" s="70" t="s">
        <v>232</v>
      </c>
      <c r="G2" s="70" t="s">
        <v>233</v>
      </c>
      <c r="H2" s="70" t="s">
        <v>234</v>
      </c>
      <c r="I2" s="70" t="s">
        <v>235</v>
      </c>
      <c r="K2" s="70" t="s">
        <v>282</v>
      </c>
      <c r="L2" s="70" t="s">
        <v>281</v>
      </c>
      <c r="M2" s="70" t="s">
        <v>283</v>
      </c>
    </row>
    <row r="3" spans="1:13" x14ac:dyDescent="0.35">
      <c r="A3" s="215" t="s">
        <v>326</v>
      </c>
      <c r="B3">
        <f>COUNTIF('HHSA D1 Network Management'!$C3:$C19, "Met")</f>
        <v>0</v>
      </c>
      <c r="C3">
        <f>COUNTIF('HHSA D1 Network Management'!$C3:$C19, "Not Met")</f>
        <v>0</v>
      </c>
      <c r="D3">
        <f>B3+C3</f>
        <v>0</v>
      </c>
      <c r="E3" s="71" t="e">
        <f>B3/D3</f>
        <v>#DIV/0!</v>
      </c>
      <c r="F3">
        <f>COUNTIF('HHSA D1 Network Management'!$F3:$F19, "Met")</f>
        <v>0</v>
      </c>
      <c r="G3">
        <f>COUNTIF('HHSA D1 Network Management'!$F3:$F19, "Not Met")</f>
        <v>0</v>
      </c>
      <c r="H3">
        <f t="shared" ref="H3:H17" si="0">F3+G3</f>
        <v>0</v>
      </c>
      <c r="I3" s="71" t="e">
        <f>F3/H3</f>
        <v>#DIV/0!</v>
      </c>
      <c r="K3" t="s">
        <v>21</v>
      </c>
      <c r="L3" t="s">
        <v>31</v>
      </c>
      <c r="M3" t="s">
        <v>31</v>
      </c>
    </row>
    <row r="4" spans="1:13" x14ac:dyDescent="0.35">
      <c r="A4" s="216" t="s">
        <v>327</v>
      </c>
      <c r="B4">
        <f>COUNTIF('HHSA D1 Network Management'!$C22:$C38, "Met")</f>
        <v>0</v>
      </c>
      <c r="C4">
        <f>COUNTIF('HHSA D1 Network Management'!$C22:$C38, "Not Met")</f>
        <v>0</v>
      </c>
      <c r="D4">
        <f>B4+C4</f>
        <v>0</v>
      </c>
      <c r="E4" s="71" t="e">
        <f>B4/D4</f>
        <v>#DIV/0!</v>
      </c>
      <c r="F4">
        <f>COUNTIF('HHSA D1 Network Management'!$F22:$F38, "Met")</f>
        <v>0</v>
      </c>
      <c r="G4">
        <f>COUNTIF('HHSA D1 Network Management'!$F22:$F38, "Not Met")</f>
        <v>0</v>
      </c>
      <c r="H4">
        <f t="shared" si="0"/>
        <v>0</v>
      </c>
      <c r="I4" s="71" t="e">
        <f>F4/H4</f>
        <v>#DIV/0!</v>
      </c>
      <c r="K4" t="s">
        <v>22</v>
      </c>
      <c r="L4" t="s">
        <v>128</v>
      </c>
      <c r="M4" t="s">
        <v>128</v>
      </c>
    </row>
    <row r="5" spans="1:13" x14ac:dyDescent="0.35">
      <c r="A5" s="216" t="s">
        <v>328</v>
      </c>
      <c r="B5">
        <f>COUNTIF('HHSA D1 Network Management'!$C41:$C51, "Met")</f>
        <v>0</v>
      </c>
      <c r="C5">
        <f>COUNTIF('HHSA D1 Network Management'!$C41:$C51, "Not Met")</f>
        <v>0</v>
      </c>
      <c r="D5">
        <f t="shared" ref="D5:D17" si="1">B5+C5</f>
        <v>0</v>
      </c>
      <c r="E5" s="71" t="e">
        <f t="shared" ref="E5:E12" si="2">B5/D5</f>
        <v>#DIV/0!</v>
      </c>
      <c r="F5">
        <f>COUNTIF('HHSA D1 Network Management'!$F41:$F51, "Met")</f>
        <v>0</v>
      </c>
      <c r="G5">
        <f>COUNTIF('HHSA D1 Network Management'!$F41:$F51, "Not Met")</f>
        <v>0</v>
      </c>
      <c r="H5">
        <f t="shared" si="0"/>
        <v>0</v>
      </c>
      <c r="I5" s="71" t="e">
        <f t="shared" ref="I5:I17" si="3">F5/H5</f>
        <v>#DIV/0!</v>
      </c>
      <c r="K5" t="s">
        <v>324</v>
      </c>
      <c r="L5" t="s">
        <v>30</v>
      </c>
      <c r="M5" t="s">
        <v>75</v>
      </c>
    </row>
    <row r="6" spans="1:13" x14ac:dyDescent="0.35">
      <c r="A6" s="216" t="s">
        <v>329</v>
      </c>
      <c r="B6">
        <f>COUNTIF('HHSA D1 Network Management'!$C54:$C63, "Met")</f>
        <v>0</v>
      </c>
      <c r="C6">
        <f>COUNTIF('HHSA D1 Network Management'!$C54:$C63, "Not Met")</f>
        <v>0</v>
      </c>
      <c r="D6">
        <f t="shared" si="1"/>
        <v>0</v>
      </c>
      <c r="E6" s="71" t="e">
        <f>B6/D6</f>
        <v>#DIV/0!</v>
      </c>
      <c r="F6">
        <f>COUNTIF('HHSA D1 Network Management'!$F54:$F63, "Met")</f>
        <v>0</v>
      </c>
      <c r="G6">
        <f>COUNTIF('HHSA D1 Network Management'!$F54:$F63, "Not Met")</f>
        <v>0</v>
      </c>
      <c r="H6">
        <f t="shared" si="0"/>
        <v>0</v>
      </c>
      <c r="I6" s="71" t="e">
        <f>F6/H6</f>
        <v>#DIV/0!</v>
      </c>
      <c r="K6" t="s">
        <v>323</v>
      </c>
      <c r="L6" t="s">
        <v>29</v>
      </c>
    </row>
    <row r="7" spans="1:13" x14ac:dyDescent="0.35">
      <c r="A7" s="216" t="s">
        <v>330</v>
      </c>
      <c r="B7">
        <f>COUNTIF('HHSA D1 Network Management'!$C66:$C82, "Met")</f>
        <v>0</v>
      </c>
      <c r="C7">
        <f>COUNTIF('HHSA D1 Network Management'!$C66:$C82, "Not Met")</f>
        <v>0</v>
      </c>
      <c r="D7">
        <f t="shared" si="1"/>
        <v>0</v>
      </c>
      <c r="E7" s="71" t="e">
        <f>B7/D7</f>
        <v>#DIV/0!</v>
      </c>
      <c r="F7">
        <f>COUNTIF('HHSA D1 Network Management'!$F66:$F82, "Met")</f>
        <v>0</v>
      </c>
      <c r="G7">
        <f>COUNTIF('HHSA D1 Network Management'!$F66:$F82, "Not Met")</f>
        <v>0</v>
      </c>
      <c r="H7">
        <f t="shared" si="0"/>
        <v>0</v>
      </c>
      <c r="I7" s="71" t="e">
        <f>F7/H7</f>
        <v>#DIV/0!</v>
      </c>
      <c r="L7" t="s">
        <v>35</v>
      </c>
    </row>
    <row r="8" spans="1:13" x14ac:dyDescent="0.35">
      <c r="A8" s="216" t="s">
        <v>339</v>
      </c>
      <c r="B8">
        <f>COUNTIF('HHSA D1 Network Management'!$C85:$C97, "Met")</f>
        <v>0</v>
      </c>
      <c r="C8">
        <f>COUNTIF('HHSA D1 Network Management'!$C85:$C97, "Not Met")</f>
        <v>0</v>
      </c>
      <c r="D8">
        <f>B8+C8</f>
        <v>0</v>
      </c>
      <c r="E8" s="71" t="e">
        <f>B8/D8</f>
        <v>#DIV/0!</v>
      </c>
      <c r="F8">
        <f>COUNTIF('HHSA D1 Network Management'!$F85:F97, "Met")</f>
        <v>0</v>
      </c>
      <c r="G8">
        <f>COUNTIF('HHSA D1 Network Management'!$F85:$F97, "Not Met")</f>
        <v>0</v>
      </c>
      <c r="H8">
        <f t="shared" si="0"/>
        <v>0</v>
      </c>
      <c r="I8" s="71" t="e">
        <f>F8/H8</f>
        <v>#DIV/0!</v>
      </c>
    </row>
    <row r="9" spans="1:13" x14ac:dyDescent="0.35">
      <c r="A9" s="216" t="s">
        <v>325</v>
      </c>
      <c r="B9">
        <f>COUNTIF('HHSA D1 Network Management'!$C100:$C113, "Met")</f>
        <v>0</v>
      </c>
      <c r="C9">
        <f>COUNTIF('HHSA D1 Network Management'!$C100:$C113, "Not Met")</f>
        <v>0</v>
      </c>
      <c r="D9">
        <f t="shared" si="1"/>
        <v>0</v>
      </c>
      <c r="E9" s="71" t="e">
        <f t="shared" si="2"/>
        <v>#DIV/0!</v>
      </c>
      <c r="F9">
        <f>COUNTIF('HHSA D1 Network Management'!$F100:F113, "Met")</f>
        <v>0</v>
      </c>
      <c r="G9">
        <f>COUNTIF('HHSA D1 Network Management'!$F100:$F113, "Not Met")</f>
        <v>0</v>
      </c>
      <c r="H9">
        <f t="shared" si="0"/>
        <v>0</v>
      </c>
      <c r="I9" s="71" t="e">
        <f t="shared" si="3"/>
        <v>#DIV/0!</v>
      </c>
    </row>
    <row r="10" spans="1:13" x14ac:dyDescent="0.35">
      <c r="A10" s="216" t="s">
        <v>335</v>
      </c>
      <c r="B10">
        <f>COUNTIF('HHSA D1 Network Management'!$C116:$C126,"Met")</f>
        <v>0</v>
      </c>
      <c r="C10">
        <f>COUNTIF('HHSA D1 Network Management'!$C116:$C126, "Not Met")</f>
        <v>0</v>
      </c>
      <c r="D10">
        <f t="shared" si="1"/>
        <v>0</v>
      </c>
      <c r="E10" s="71" t="e">
        <f>B10/D10</f>
        <v>#DIV/0!</v>
      </c>
      <c r="F10">
        <f>COUNTIF('HHSA D1 Network Management'!$F116:$F126, "Met")</f>
        <v>0</v>
      </c>
      <c r="G10">
        <f>COUNTIF('HHSA D1 Network Management'!$F116:$F126, "Not Met")</f>
        <v>0</v>
      </c>
      <c r="H10">
        <f t="shared" si="0"/>
        <v>0</v>
      </c>
      <c r="I10" s="71" t="e">
        <f t="shared" si="3"/>
        <v>#DIV/0!</v>
      </c>
    </row>
    <row r="11" spans="1:13" x14ac:dyDescent="0.35">
      <c r="A11" s="216" t="s">
        <v>331</v>
      </c>
      <c r="B11">
        <f>COUNTIF('HHSA D1 Network Management'!$C129:$C134, "Met")</f>
        <v>0</v>
      </c>
      <c r="C11">
        <f>COUNTIF('HHSA D1 Network Management'!$C129:$C134, "Not Met")</f>
        <v>0</v>
      </c>
      <c r="D11">
        <f t="shared" si="1"/>
        <v>0</v>
      </c>
      <c r="E11" s="71" t="e">
        <f t="shared" si="2"/>
        <v>#DIV/0!</v>
      </c>
      <c r="F11">
        <f>COUNTIF('HHSA D1 Network Management'!$F129:$F134, "Met")</f>
        <v>0</v>
      </c>
      <c r="G11">
        <f>COUNTIF('HHSA D1 Network Management'!$F129:$F134, "Not Met")</f>
        <v>0</v>
      </c>
      <c r="H11">
        <f t="shared" si="0"/>
        <v>0</v>
      </c>
      <c r="I11" s="71" t="e">
        <f t="shared" si="3"/>
        <v>#DIV/0!</v>
      </c>
    </row>
    <row r="12" spans="1:13" x14ac:dyDescent="0.35">
      <c r="A12" s="216" t="s">
        <v>333</v>
      </c>
      <c r="B12">
        <f>COUNTIF('HHSA D1 Network Management'!$C137:$C140, "Met")</f>
        <v>0</v>
      </c>
      <c r="C12">
        <f>COUNTIF('HHSA D1 Network Management'!$C137:$C140, "Not Met")</f>
        <v>0</v>
      </c>
      <c r="D12">
        <f t="shared" si="1"/>
        <v>0</v>
      </c>
      <c r="E12" s="71" t="e">
        <f t="shared" si="2"/>
        <v>#DIV/0!</v>
      </c>
      <c r="F12">
        <f>COUNTIF('HHSA D1 Network Management'!$F137:$F140, "Met")</f>
        <v>0</v>
      </c>
      <c r="G12">
        <f>COUNTIF('HHSA D1 Network Management'!$F137:$F140, "Not Met")</f>
        <v>0</v>
      </c>
      <c r="H12">
        <f t="shared" si="0"/>
        <v>0</v>
      </c>
      <c r="I12" s="71" t="e">
        <f t="shared" si="3"/>
        <v>#DIV/0!</v>
      </c>
    </row>
    <row r="13" spans="1:13" x14ac:dyDescent="0.35">
      <c r="A13" s="216" t="s">
        <v>102</v>
      </c>
      <c r="B13">
        <f>COUNTIF('HHSA D1 Network Management'!$C143:$C157, "Met")</f>
        <v>0</v>
      </c>
      <c r="C13">
        <f>COUNTIF('HHSA D1 Network Management'!$C143:$C157, "Not Met")</f>
        <v>0</v>
      </c>
      <c r="D13">
        <f t="shared" si="1"/>
        <v>0</v>
      </c>
      <c r="E13" s="71" t="e">
        <f>B13/D13</f>
        <v>#DIV/0!</v>
      </c>
      <c r="F13">
        <f>COUNTIF('HHSA D1 Network Management'!$F143:$F157, "Met")</f>
        <v>0</v>
      </c>
      <c r="G13">
        <f>COUNTIF('HHSA D1 Network Management'!$F143:$F157, "Not Met")</f>
        <v>0</v>
      </c>
      <c r="H13">
        <f t="shared" si="0"/>
        <v>0</v>
      </c>
      <c r="I13" s="71" t="e">
        <f t="shared" si="3"/>
        <v>#DIV/0!</v>
      </c>
    </row>
    <row r="14" spans="1:13" x14ac:dyDescent="0.35">
      <c r="A14" s="216" t="s">
        <v>26</v>
      </c>
      <c r="B14">
        <f>COUNTIF('HHSA D1 Network Management'!$C165:$C167, "Met")</f>
        <v>0</v>
      </c>
      <c r="C14">
        <f>COUNTIF('HHSA D1 Network Management'!$C165:$C167, "Not Met")</f>
        <v>0</v>
      </c>
      <c r="D14">
        <f t="shared" si="1"/>
        <v>0</v>
      </c>
      <c r="E14" s="71" t="e">
        <f t="shared" ref="E14:E17" si="4">B14/D14</f>
        <v>#DIV/0!</v>
      </c>
      <c r="F14">
        <f>COUNTIF('HHSA D1 Network Management'!$F165:$F167, "Met")</f>
        <v>0</v>
      </c>
      <c r="G14">
        <f>COUNTIF('HHSA D1 Network Management'!$F165:$F167, "Not Met")</f>
        <v>0</v>
      </c>
      <c r="H14">
        <f t="shared" si="0"/>
        <v>0</v>
      </c>
      <c r="I14" s="71" t="e">
        <f t="shared" si="3"/>
        <v>#DIV/0!</v>
      </c>
    </row>
    <row r="15" spans="1:13" x14ac:dyDescent="0.35">
      <c r="A15" s="216" t="s">
        <v>334</v>
      </c>
      <c r="B15">
        <f>COUNTIF('HHSA D1 Network Management'!$C170:$C183, "Met")</f>
        <v>0</v>
      </c>
      <c r="C15">
        <f>COUNTIF('HHSA D1 Network Management'!$C170:$C183, "Not Met")</f>
        <v>0</v>
      </c>
      <c r="D15">
        <f t="shared" si="1"/>
        <v>0</v>
      </c>
      <c r="E15" s="71" t="e">
        <f t="shared" si="4"/>
        <v>#DIV/0!</v>
      </c>
      <c r="F15">
        <f>COUNTIF('HHSA D1 Network Management'!$F170:$F183, "Met")</f>
        <v>0</v>
      </c>
      <c r="G15">
        <f>COUNTIF('HHSA D1 Network Management'!$F170:$F183, "Not Met")</f>
        <v>0</v>
      </c>
      <c r="H15">
        <f t="shared" si="0"/>
        <v>0</v>
      </c>
      <c r="I15" s="71" t="e">
        <f t="shared" si="3"/>
        <v>#DIV/0!</v>
      </c>
    </row>
    <row r="16" spans="1:13" x14ac:dyDescent="0.35">
      <c r="A16" s="216" t="s">
        <v>336</v>
      </c>
      <c r="B16">
        <f>COUNTIF('HHSA D1 Network Management'!$C186:$C187, "Met")</f>
        <v>0</v>
      </c>
      <c r="C16">
        <f>COUNTIF('HHSA D1 Network Management'!$C186:$C187, "Not Met")</f>
        <v>0</v>
      </c>
      <c r="D16">
        <f t="shared" si="1"/>
        <v>0</v>
      </c>
      <c r="E16" s="71" t="e">
        <f t="shared" si="4"/>
        <v>#DIV/0!</v>
      </c>
      <c r="F16">
        <f>COUNTIF('HHSA D1 Network Management'!$F186:$F187, "Met")</f>
        <v>0</v>
      </c>
      <c r="G16">
        <f>COUNTIF('HHSA D1 Network Management'!$F186:$F187, "Not Met")</f>
        <v>0</v>
      </c>
      <c r="H16">
        <f t="shared" si="0"/>
        <v>0</v>
      </c>
      <c r="I16" s="71" t="e">
        <f t="shared" si="3"/>
        <v>#DIV/0!</v>
      </c>
    </row>
    <row r="17" spans="1:9" ht="15" thickBot="1" x14ac:dyDescent="0.4">
      <c r="A17" s="217" t="s">
        <v>337</v>
      </c>
      <c r="B17">
        <f>COUNTIF('HHSA D1 Network Management'!$C190:$C195, "Met")</f>
        <v>0</v>
      </c>
      <c r="C17">
        <f>COUNTIF('HHSA D1 Network Management'!$C190:$C195, "Not Met")</f>
        <v>0</v>
      </c>
      <c r="D17">
        <f t="shared" si="1"/>
        <v>0</v>
      </c>
      <c r="E17" s="71" t="e">
        <f t="shared" si="4"/>
        <v>#DIV/0!</v>
      </c>
      <c r="F17">
        <f>COUNTIF('HHSA D1 Network Management'!$F190:$F195, "Met")</f>
        <v>0</v>
      </c>
      <c r="G17">
        <f>COUNTIF('HHSA D1 Network Management'!$F190:$F195, "Not Met")</f>
        <v>0</v>
      </c>
      <c r="H17">
        <f t="shared" si="0"/>
        <v>0</v>
      </c>
      <c r="I17" s="71" t="e">
        <f t="shared" si="3"/>
        <v>#DIV/0!</v>
      </c>
    </row>
  </sheetData>
  <mergeCells count="2">
    <mergeCell ref="B1:E1"/>
    <mergeCell ref="F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 and Score Summary</vt:lpstr>
      <vt:lpstr>Cover Sheet</vt:lpstr>
      <vt:lpstr>Instructions</vt:lpstr>
      <vt:lpstr>HHSA D1 Network Management</vt:lpstr>
      <vt:lpstr>HHSC D1 Network Management</vt:lpstr>
      <vt:lpstr>HHSA D2 Performance Metric</vt:lpstr>
      <vt:lpstr>Domain 2 Performance Metrics</vt:lpstr>
      <vt:lpstr>Formulas HHSC</vt:lpstr>
      <vt:lpstr>Formulas HHSA</vt:lpstr>
      <vt:lpstr>'Cover Sheet and Score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Lauren.Schultz</dc:creator>
  <cp:lastModifiedBy>Swire, Andrea M (HEALTH)</cp:lastModifiedBy>
  <cp:lastPrinted>2018-08-17T18:01:08Z</cp:lastPrinted>
  <dcterms:created xsi:type="dcterms:W3CDTF">2018-07-20T18:29:48Z</dcterms:created>
  <dcterms:modified xsi:type="dcterms:W3CDTF">2023-08-18T20:08:38Z</dcterms:modified>
</cp:coreProperties>
</file>