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5" windowWidth="12120" windowHeight="8160" tabRatio="864" activeTab="0"/>
  </bookViews>
  <sheets>
    <sheet name="Inlier" sheetId="1" r:id="rId1"/>
    <sheet name="Transfer" sheetId="2" r:id="rId2"/>
    <sheet name="High Cost" sheetId="3" r:id="rId3"/>
    <sheet name="Exempt Unit_excl Psych&amp;Detox" sheetId="4" r:id="rId4"/>
    <sheet name="Psych" sheetId="5" r:id="rId5"/>
    <sheet name="Detox" sheetId="6" r:id="rId6"/>
    <sheet name="MMC Rate Code 2290" sheetId="7" r:id="rId7"/>
    <sheet name="86-1.21" sheetId="8" r:id="rId8"/>
    <sheet name="Section 3.11" sheetId="9" r:id="rId9"/>
  </sheets>
  <externalReferences>
    <externalReference r:id="rId12"/>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7">'86-1.21'!$A$1:$A$15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'Psych'!$A$1:$D$59</definedName>
    <definedName name="_xlnm.Print_Area" localSheetId="8">'Section 3.11'!$B$2:$B$15</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fullCalcOnLoad="1"/>
</workbook>
</file>

<file path=xl/sharedStrings.xml><?xml version="1.0" encoding="utf-8"?>
<sst xmlns="http://schemas.openxmlformats.org/spreadsheetml/2006/main" count="551" uniqueCount="348">
  <si>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</si>
  <si>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</si>
  <si>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</si>
  <si>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</si>
  <si>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</si>
  <si>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</si>
  <si>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</si>
  <si>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</si>
  <si>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</si>
  <si>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</si>
  <si>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</si>
  <si>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</si>
  <si>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</si>
  <si>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</si>
  <si>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</si>
  <si>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</si>
  <si>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</si>
  <si>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</si>
  <si>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</si>
  <si>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</si>
  <si>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</si>
  <si>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</si>
  <si>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</si>
  <si>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</si>
  <si>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</si>
  <si>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</si>
  <si>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</si>
  <si>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</si>
  <si>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</si>
  <si>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</si>
  <si>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</si>
  <si>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</si>
  <si>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</si>
  <si>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</si>
  <si>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</si>
  <si>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</si>
  <si>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</si>
  <si>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</si>
  <si>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</si>
  <si>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</si>
  <si>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</si>
  <si>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</si>
  <si>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</si>
  <si>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</si>
  <si>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</si>
  <si>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</si>
  <si>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</si>
  <si>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</si>
  <si>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</si>
  <si>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</si>
  <si>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</si>
  <si>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</si>
  <si>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</si>
  <si>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</si>
  <si>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</si>
  <si>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</si>
  <si>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</si>
  <si>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</si>
  <si>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</si>
  <si>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</si>
  <si>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</si>
  <si>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</si>
  <si>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</si>
  <si>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</si>
  <si>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</si>
  <si>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</si>
  <si>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</si>
  <si>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</si>
  <si>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</si>
  <si>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</si>
  <si>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</si>
  <si>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</si>
  <si>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</si>
  <si>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</si>
  <si>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</si>
  <si>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</si>
  <si>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</si>
  <si>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</si>
  <si>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</si>
  <si>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</si>
  <si>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</si>
  <si>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</si>
  <si>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</si>
  <si>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</si>
  <si>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</si>
  <si>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</si>
  <si>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</si>
  <si>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</si>
  <si>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</si>
  <si>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</si>
  <si>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</si>
  <si>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</si>
  <si>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</si>
  <si>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</si>
  <si>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</si>
  <si>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</si>
  <si>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</si>
  <si>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</si>
  <si>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</si>
  <si>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</si>
  <si>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</si>
  <si>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</si>
  <si>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</si>
  <si>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</si>
  <si>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</si>
  <si>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</si>
  <si>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</si>
  <si>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</si>
  <si>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</si>
  <si>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</si>
  <si>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</si>
  <si>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</si>
  <si>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</si>
  <si>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</si>
  <si>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</si>
  <si>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</si>
  <si>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</si>
  <si>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</si>
  <si>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</si>
  <si>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</si>
  <si>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</si>
  <si>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</si>
  <si>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</si>
  <si>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</si>
  <si>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</si>
  <si>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</si>
  <si>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</si>
  <si>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</si>
  <si>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</si>
  <si>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</si>
  <si>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</si>
  <si>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</si>
  <si>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</si>
  <si>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</si>
  <si>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</si>
  <si>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</si>
  <si>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</si>
  <si>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</si>
  <si>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</si>
  <si>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</si>
  <si>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</si>
  <si>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</si>
  <si>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</si>
  <si>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</si>
  <si>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</si>
  <si>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</si>
  <si>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</si>
  <si>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</si>
  <si>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</si>
  <si>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</si>
  <si>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</si>
  <si>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</si>
  <si>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</si>
  <si>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</si>
  <si>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</si>
  <si>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</si>
  <si>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</si>
  <si>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</si>
  <si>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</si>
  <si>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</si>
  <si>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</si>
  <si>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</si>
  <si>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</si>
  <si>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</si>
  <si>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</si>
  <si>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</si>
  <si>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</si>
  <si>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</si>
  <si>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</si>
  <si>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</si>
  <si>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</si>
  <si>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</si>
  <si>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</si>
  <si>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</si>
  <si>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</si>
  <si>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</si>
  <si>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</si>
  <si>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</si>
  <si>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</si>
  <si>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</si>
  <si>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</si>
  <si>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</si>
  <si>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</si>
  <si>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</si>
  <si>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</si>
  <si>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</si>
  <si>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</si>
  <si>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</si>
  <si>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</si>
  <si>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</si>
  <si>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</si>
  <si>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</si>
  <si>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</si>
  <si>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</si>
  <si>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</si>
  <si>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</si>
  <si>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</si>
  <si>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PUB_IP_MA_HMO_Acute_Col 7 (plus any applicable non-comparable add-ons from Cols 8 - 10)</t>
  </si>
  <si>
    <t>The SIW APR-DRG Table is available on the DOH public website at: http://www.nyhealth.gov/facilities/hospital/reimbursement/apr-drg/</t>
  </si>
  <si>
    <t>Do not use this methodology for patients assigned to a DRG specifically designated as a DRG for transfer patient only [i.e., neonate transferred &lt; 5 days (DRGs 580 &amp; 581)].</t>
  </si>
  <si>
    <t>PUB_IP_MA_HMO_Acute_Col 11</t>
  </si>
  <si>
    <t>PUB_IP_MA_HMO_Acute_Col 4</t>
  </si>
  <si>
    <t>PUB_IP_MA_HMO_Acute_Col 3</t>
  </si>
  <si>
    <t>Medicaid             Managed Care "Default &amp; Contract"  Rates                  (excludes GME)</t>
  </si>
  <si>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</si>
  <si>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</si>
  <si>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</si>
  <si>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</si>
  <si>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</si>
  <si>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</si>
  <si>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</si>
  <si>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</si>
  <si>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</si>
  <si>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</si>
  <si>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</si>
  <si>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</si>
  <si>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</si>
  <si>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val="single"/>
        <sz val="18"/>
        <rFont val="Arial"/>
        <family val="2"/>
      </rPr>
      <t>Fidelis</t>
    </r>
    <r>
      <rPr>
        <b/>
        <sz val="18"/>
        <rFont val="Arial"/>
        <family val="2"/>
      </rPr>
      <t xml:space="preserve"> </t>
    </r>
    <r>
      <rPr>
        <b/>
        <u val="single"/>
        <sz val="18"/>
        <rFont val="Arial"/>
        <family val="2"/>
      </rPr>
      <t>Enrollees</t>
    </r>
  </si>
  <si>
    <t>for an individual MMC Enrollee during any calendar year reaches $100,000, the Contractor shall</t>
  </si>
  <si>
    <t>PUB_IP_MA_HMO_Acute_Col 13</t>
  </si>
  <si>
    <t>(PUB_IP_MA_HMO_Acute_Col 12)</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</si>
  <si>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</si>
  <si>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</si>
  <si>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</si>
  <si>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</si>
  <si>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</si>
  <si>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</si>
  <si>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</si>
  <si>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</si>
  <si>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</si>
  <si>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</si>
  <si>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The SIW APR-DRG Table and other Payment Tables are available on the DOH public website at: http://www.health.ny.gov/facilities/hospital/reimbursement/apr-drg/weights/</t>
  </si>
  <si>
    <t xml:space="preserve">PUB_IP_MA_FFS_EU_Applicable EU Rate Code (col 1 or 7 or 9 or 11).  See below for applicable Rate Code key.           </t>
  </si>
  <si>
    <t xml:space="preserve">PUB_IP_MA_FFS_EU_Applicable EU ALC Rate Code (col 2 or 8 or 10 or 12).  See below for applicable Rate Code key)            </t>
  </si>
  <si>
    <t>PUB_IP_MA_HMO_EU_Applicable EU Rate (col 1 or 9 or 12 or 14)</t>
  </si>
  <si>
    <t xml:space="preserve">PUB_IP_MA_HMO_EU_Applicable EU ALC Rate Code (col 3 or 11 or 13 or 16)            </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</si>
  <si>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</si>
  <si>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</si>
  <si>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</si>
  <si>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</si>
  <si>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</si>
  <si>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</si>
  <si>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</si>
  <si>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</si>
  <si>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</si>
  <si>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</si>
  <si>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</si>
  <si>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</si>
  <si>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</si>
  <si>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</si>
  <si>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</si>
  <si>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</si>
  <si>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</si>
  <si>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</si>
  <si>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</si>
  <si>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</si>
  <si>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</si>
  <si>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</si>
  <si>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</si>
  <si>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</si>
  <si>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</si>
  <si>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</si>
  <si>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</si>
  <si>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</si>
  <si>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</si>
  <si>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</si>
  <si>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</si>
  <si>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</si>
  <si>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</si>
  <si>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</si>
  <si>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</si>
  <si>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Payment Example:</t>
  </si>
  <si>
    <t>PUB_IP_MA_HMO_EU (Col 4)</t>
  </si>
  <si>
    <t>PUB_IP_MA_FFS_EU_Rate Code 2852 (Col 3)</t>
  </si>
  <si>
    <t xml:space="preserve">PUB_IP_MA_FFS_EU_Rate Code 2570 (Col 5) x number of treatments          </t>
  </si>
  <si>
    <t xml:space="preserve">PUB_IP_MA_HMO_EU (Col 7) x number of treatments        </t>
  </si>
  <si>
    <t>PUB_IP_MA_FFS_EU_Rate Code 2571 (Col 4) x number of days</t>
  </si>
  <si>
    <t>PUB_IP_MA_HMO_EU (Col 5) x number of days</t>
  </si>
  <si>
    <t>Total Payment at 100% (see payment example below)</t>
  </si>
  <si>
    <t>PUB_IP_MA_HMO_EU (Col 8)</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</si>
  <si>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</si>
  <si>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</si>
  <si>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</si>
  <si>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</si>
  <si>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</si>
  <si>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</si>
  <si>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</si>
  <si>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</si>
  <si>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</si>
  <si>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</si>
  <si>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</si>
  <si>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</si>
  <si>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</si>
  <si>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</si>
  <si>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</si>
  <si>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</si>
  <si>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</si>
  <si>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</si>
  <si>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</si>
  <si>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</si>
  <si>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</si>
  <si>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</si>
  <si>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</si>
  <si>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</si>
  <si>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</si>
  <si>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</si>
  <si>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</si>
  <si>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</si>
  <si>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</si>
  <si>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</si>
  <si>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</si>
  <si>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</si>
  <si>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</si>
  <si>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</si>
  <si>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</si>
  <si>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</si>
  <si>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</si>
  <si>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</si>
  <si>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</si>
  <si>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</si>
  <si>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</si>
  <si>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</si>
  <si>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</si>
  <si>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</si>
  <si>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</si>
  <si>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</si>
  <si>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</si>
  <si>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</si>
  <si>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</si>
  <si>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</si>
  <si>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</si>
  <si>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</si>
  <si>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</si>
  <si>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</si>
  <si>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</si>
  <si>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</si>
  <si>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</si>
  <si>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 xml:space="preserve">EU Rates: Specialty 201 </t>
    </r>
    <r>
      <rPr>
        <b/>
        <i/>
        <sz val="10"/>
        <color indexed="18"/>
        <rFont val="Arial"/>
        <family val="2"/>
      </rPr>
      <t>(2947, 2948, 2949, 2959)</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</si>
  <si>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r>
      <t xml:space="preserve">ALC Rates: Specialty 201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</si>
  <si>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r>
      <t>Acute Per Diem Rate or Alternate Payment Per Diem (Medicaid Managed Care excluding DME)</t>
    </r>
    <r>
      <rPr>
        <b/>
        <sz val="10"/>
        <color indexed="10"/>
        <rFont val="Arial"/>
        <family val="2"/>
      </rPr>
      <t xml:space="preserve"> </t>
    </r>
  </si>
  <si>
    <r>
      <t>Mental Retardation Factor (</t>
    </r>
    <r>
      <rPr>
        <b/>
        <u val="single"/>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</si>
  <si>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</si>
  <si>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</si>
  <si>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</si>
  <si>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r>
      <t xml:space="preserve">                              ALC Rates: Psychiatric </t>
    </r>
    <r>
      <rPr>
        <b/>
        <i/>
        <sz val="10"/>
        <color indexed="18"/>
        <rFont val="Arial"/>
        <family val="2"/>
      </rPr>
      <t>(2962, 2963)</t>
    </r>
  </si>
  <si>
    <t>Age Factor (17 &amp; under =1.0872, 18 &amp; over =1.0000)</t>
  </si>
  <si>
    <t>High Cost Outlier Payment is in addition to the Inlier payment calculated on the Inlier worksheet tab.</t>
  </si>
  <si>
    <t>Total Transfer Payment cannot exceed the amount that would have been paid if the patient had been discharged (Inlier).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</si>
</sst>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89">
    <font>
      <sz val="10"/>
      <name val="Arial"/>
      <family val="0"/>
    </font>
    <font>
      <sz val="11"/>
      <color indexed="8"/>
      <name val="Calibri"/>
      <family val="2"/>
    </font>
    <font>
      <b/>
      <sz val="10"/>
      <name val="Times New Roman"/>
      <family val="1"/>
    </font>
    <font>
      <b/>
      <sz val="10"/>
      <name val="Arial"/>
      <family val="2"/>
    </font>
    <font>
      <b/>
      <sz val="11"/>
      <color indexed="12"/>
      <name val="Arial"/>
      <family val="2"/>
    </font>
    <font>
      <b/>
      <u val="single"/>
      <sz val="11"/>
      <color indexed="12"/>
      <name val="Arial"/>
      <family val="2"/>
    </font>
    <font>
      <b/>
      <sz val="10"/>
      <color indexed="12"/>
      <name val="Arial"/>
      <family val="2"/>
    </font>
    <font>
      <b/>
      <i/>
      <sz val="10"/>
      <color indexed="12"/>
      <name val="Arial"/>
      <family val="2"/>
    </font>
    <font>
      <b/>
      <sz val="18"/>
      <name val="Arial"/>
      <family val="2"/>
    </font>
    <font>
      <sz val="12"/>
      <name val="Arial"/>
      <family val="2"/>
    </font>
    <font>
      <b/>
      <sz val="12"/>
      <name val="Arial"/>
      <family val="2"/>
    </font>
    <font>
      <b/>
      <i/>
      <sz val="12"/>
      <name val="Arial"/>
      <family val="2"/>
    </font>
    <font>
      <b/>
      <u val="single"/>
      <sz val="18"/>
      <name val="Arial"/>
      <family val="2"/>
    </font>
    <font>
      <b/>
      <sz val="9"/>
      <name val="Arial"/>
      <family val="2"/>
    </font>
    <font>
      <b/>
      <u val="single"/>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val="single"/>
      <sz val="11"/>
      <name val="Arial"/>
      <family val="2"/>
    </font>
    <font>
      <sz val="11"/>
      <color indexed="8"/>
      <name val="Arial"/>
      <family val="2"/>
    </font>
    <font>
      <b/>
      <i/>
      <sz val="11"/>
      <name val="Arial"/>
      <family val="2"/>
    </font>
    <font>
      <b/>
      <i/>
      <u val="single"/>
      <sz val="11"/>
      <name val="Arial"/>
      <family val="2"/>
    </font>
    <font>
      <b/>
      <u val="single"/>
      <sz val="11"/>
      <color indexed="8"/>
      <name val="Arial"/>
      <family val="2"/>
    </font>
    <font>
      <b/>
      <sz val="13"/>
      <name val="Arial"/>
      <family val="2"/>
    </font>
    <font>
      <b/>
      <i/>
      <u val="single"/>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b/>
      <sz val="12"/>
      <color indexed="18"/>
      <name val="Arial"/>
      <family val="2"/>
    </font>
    <font>
      <b/>
      <sz val="12"/>
      <color indexed="36"/>
      <name val="Arial"/>
      <family val="2"/>
    </font>
    <font>
      <b/>
      <i/>
      <u val="single"/>
      <sz val="11"/>
      <color indexed="18"/>
      <name val="Arial"/>
      <family val="2"/>
    </font>
    <font>
      <b/>
      <i/>
      <u val="single"/>
      <sz val="10"/>
      <color indexed="18"/>
      <name val="Arial"/>
      <family val="2"/>
    </font>
    <font>
      <sz val="9"/>
      <color indexed="8"/>
      <name val="Arial"/>
      <family val="2"/>
    </font>
    <font>
      <b/>
      <sz val="9"/>
      <color indexed="8"/>
      <name val="Arial"/>
      <family val="2"/>
    </font>
    <font>
      <b/>
      <sz val="13"/>
      <color indexed="8"/>
      <name val="Arial"/>
      <family val="2"/>
    </font>
    <font>
      <b/>
      <i/>
      <sz val="12"/>
      <color indexed="8"/>
      <name val="Arial"/>
      <family val="2"/>
    </font>
    <font>
      <b/>
      <sz val="11"/>
      <color indexed="18"/>
      <name val="Arial"/>
      <family val="2"/>
    </font>
    <font>
      <b/>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b/>
      <sz val="12"/>
      <color rgb="FF000099"/>
      <name val="Arial"/>
      <family val="2"/>
    </font>
    <font>
      <b/>
      <u val="single"/>
      <sz val="11"/>
      <color rgb="FF0000FF"/>
      <name val="Arial"/>
      <family val="2"/>
    </font>
    <font>
      <b/>
      <sz val="12"/>
      <color rgb="FF7030A0"/>
      <name val="Arial"/>
      <family val="2"/>
    </font>
    <font>
      <b/>
      <i/>
      <u val="single"/>
      <sz val="11"/>
      <color rgb="FF000099"/>
      <name val="Arial"/>
      <family val="2"/>
    </font>
    <font>
      <b/>
      <i/>
      <u val="single"/>
      <sz val="10"/>
      <color rgb="FF000099"/>
      <name val="Arial"/>
      <family val="2"/>
    </font>
    <font>
      <sz val="9"/>
      <color theme="1"/>
      <name val="Arial"/>
      <family val="2"/>
    </font>
    <font>
      <b/>
      <sz val="9"/>
      <color theme="1"/>
      <name val="Arial"/>
      <family val="2"/>
    </font>
    <font>
      <b/>
      <sz val="13"/>
      <color theme="1"/>
      <name val="Arial"/>
      <family val="2"/>
    </font>
    <font>
      <b/>
      <i/>
      <sz val="12"/>
      <color theme="1"/>
      <name val="Arial"/>
      <family val="2"/>
    </font>
    <font>
      <b/>
      <sz val="11"/>
      <color rgb="FF000099"/>
      <name val="Arial"/>
      <family val="2"/>
    </font>
    <font>
      <b/>
      <i/>
      <sz val="11"/>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rgb="FF00FFFF"/>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style="medium"/>
      <top/>
      <bottom/>
    </border>
    <border>
      <left style="medium"/>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thin"/>
      <right/>
      <top style="thin"/>
      <bottom/>
    </border>
    <border>
      <left/>
      <right/>
      <top style="thin"/>
      <bottom/>
    </border>
    <border>
      <left/>
      <right style="thin"/>
      <top style="thin"/>
      <bottom/>
    </border>
    <border>
      <left style="thin"/>
      <right style="thin"/>
      <top style="medium"/>
      <bottom style="thin"/>
    </border>
    <border>
      <left/>
      <right/>
      <top/>
      <bottom style="medium"/>
    </border>
    <border>
      <left/>
      <right style="thin"/>
      <top style="thin"/>
      <bottom style="thin"/>
    </border>
    <border>
      <left style="medium"/>
      <right/>
      <top/>
      <bottom style="thin"/>
    </border>
    <border>
      <left/>
      <right style="thin"/>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thin"/>
      <right/>
      <top/>
      <bottom style="thin"/>
    </border>
    <border>
      <left/>
      <right/>
      <top/>
      <bottom style="thin"/>
    </border>
    <border>
      <left style="thin"/>
      <right/>
      <top style="thin"/>
      <bottom style="thin"/>
    </border>
    <border>
      <left style="medium">
        <color rgb="FF000000"/>
      </left>
      <right style="medium">
        <color rgb="FF000000"/>
      </right>
      <top>
        <color indexed="63"/>
      </top>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20">
    <xf numFmtId="0" fontId="0" fillId="0" borderId="0" xfId="0" applyAlignment="1">
      <alignment/>
    </xf>
    <xf numFmtId="0" fontId="5" fillId="33" borderId="0" xfId="0" applyFont="1" applyFill="1" applyAlignment="1">
      <alignment horizontal="center"/>
    </xf>
    <xf numFmtId="0" fontId="6" fillId="33" borderId="0" xfId="0" applyFont="1" applyFill="1" applyAlignment="1">
      <alignment horizontal="center"/>
    </xf>
    <xf numFmtId="0" fontId="3" fillId="34" borderId="0" xfId="0" applyFont="1" applyFill="1" applyAlignment="1">
      <alignment/>
    </xf>
    <xf numFmtId="0" fontId="7" fillId="34" borderId="0" xfId="0" applyFont="1" applyFill="1" applyAlignment="1">
      <alignment/>
    </xf>
    <xf numFmtId="0" fontId="3" fillId="0" borderId="0" xfId="0" applyFont="1" applyAlignment="1">
      <alignment wrapText="1"/>
    </xf>
    <xf numFmtId="0" fontId="3" fillId="35" borderId="0" xfId="0" applyFont="1" applyFill="1" applyAlignment="1">
      <alignment/>
    </xf>
    <xf numFmtId="0" fontId="4" fillId="36" borderId="0" xfId="0" applyFont="1" applyFill="1" applyAlignment="1">
      <alignment horizontal="center"/>
    </xf>
    <xf numFmtId="0" fontId="8" fillId="0" borderId="0" xfId="0" applyFont="1" applyAlignment="1">
      <alignment horizontal="center" wrapText="1"/>
    </xf>
    <xf numFmtId="0" fontId="9" fillId="0" borderId="0" xfId="0" applyFont="1" applyAlignment="1">
      <alignment wrapText="1"/>
    </xf>
    <xf numFmtId="0" fontId="10" fillId="0" borderId="0" xfId="0" applyFont="1" applyAlignment="1">
      <alignment wrapText="1"/>
    </xf>
    <xf numFmtId="0" fontId="9" fillId="0" borderId="0" xfId="0" applyFont="1" applyAlignment="1" quotePrefix="1">
      <alignment horizontal="left" wrapText="1"/>
    </xf>
    <xf numFmtId="0" fontId="0" fillId="0" borderId="0" xfId="0" applyFont="1" applyAlignment="1">
      <alignment/>
    </xf>
    <xf numFmtId="0" fontId="19" fillId="0" borderId="0" xfId="0" applyFont="1" applyAlignment="1">
      <alignment/>
    </xf>
    <xf numFmtId="0" fontId="20" fillId="0" borderId="0" xfId="0" applyFont="1" applyAlignment="1">
      <alignment/>
    </xf>
    <xf numFmtId="0" fontId="18" fillId="0" borderId="10" xfId="0" applyFont="1" applyBorder="1" applyAlignment="1">
      <alignment vertical="center" wrapText="1"/>
    </xf>
    <xf numFmtId="0" fontId="18" fillId="0" borderId="11" xfId="0" applyFont="1" applyBorder="1" applyAlignment="1">
      <alignment vertical="center" wrapText="1"/>
    </xf>
    <xf numFmtId="0" fontId="20" fillId="0" borderId="12" xfId="0" applyFont="1" applyBorder="1" applyAlignment="1">
      <alignment vertical="center" wrapText="1"/>
    </xf>
    <xf numFmtId="0" fontId="20" fillId="0" borderId="13" xfId="0" applyFont="1" applyBorder="1" applyAlignment="1">
      <alignment vertical="center" wrapText="1"/>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8" fontId="19" fillId="0" borderId="13" xfId="0" applyNumberFormat="1" applyFont="1" applyBorder="1" applyAlignment="1">
      <alignment horizontal="center" vertical="center" wrapText="1"/>
    </xf>
    <xf numFmtId="0" fontId="19" fillId="0" borderId="15" xfId="0" applyFont="1" applyBorder="1" applyAlignment="1">
      <alignment horizontal="center" vertical="center" wrapText="1"/>
    </xf>
    <xf numFmtId="8" fontId="19" fillId="0" borderId="14" xfId="0" applyNumberFormat="1" applyFont="1" applyBorder="1" applyAlignment="1">
      <alignment horizontal="center" vertical="center" wrapText="1"/>
    </xf>
    <xf numFmtId="49" fontId="17" fillId="33" borderId="16" xfId="0" applyNumberFormat="1" applyFont="1" applyFill="1" applyBorder="1" applyAlignment="1">
      <alignment horizontal="center"/>
    </xf>
    <xf numFmtId="0" fontId="16" fillId="33" borderId="17" xfId="0" applyFont="1" applyFill="1" applyBorder="1" applyAlignment="1" quotePrefix="1">
      <alignment horizontal="center" wrapText="1"/>
    </xf>
    <xf numFmtId="0" fontId="16" fillId="33" borderId="17" xfId="0" applyFont="1" applyFill="1" applyBorder="1" applyAlignment="1">
      <alignment horizontal="center" wrapText="1"/>
    </xf>
    <xf numFmtId="0" fontId="16" fillId="33" borderId="18" xfId="0" applyFont="1" applyFill="1" applyBorder="1" applyAlignment="1">
      <alignment horizontal="center" wrapText="1"/>
    </xf>
    <xf numFmtId="0" fontId="16" fillId="0" borderId="0" xfId="0" applyFont="1" applyAlignment="1">
      <alignment/>
    </xf>
    <xf numFmtId="0" fontId="23" fillId="37" borderId="19" xfId="0" applyFont="1" applyFill="1" applyBorder="1" applyAlignment="1" quotePrefix="1">
      <alignment horizontal="center"/>
    </xf>
    <xf numFmtId="0" fontId="23" fillId="37" borderId="20" xfId="0" applyFont="1" applyFill="1" applyBorder="1" applyAlignment="1" quotePrefix="1">
      <alignment horizontal="center"/>
    </xf>
    <xf numFmtId="0" fontId="3" fillId="0" borderId="0" xfId="0" applyFont="1" applyAlignment="1">
      <alignment/>
    </xf>
    <xf numFmtId="49" fontId="3" fillId="0" borderId="21" xfId="0" applyNumberFormat="1" applyFont="1" applyFill="1" applyBorder="1" applyAlignment="1">
      <alignment horizontal="center" vertical="center"/>
    </xf>
    <xf numFmtId="0" fontId="3" fillId="0" borderId="22" xfId="0" applyFont="1" applyFill="1" applyBorder="1" applyAlignment="1">
      <alignment horizontal="left" vertical="center"/>
    </xf>
    <xf numFmtId="0" fontId="18" fillId="33" borderId="23" xfId="0" applyFont="1" applyFill="1" applyBorder="1" applyAlignment="1" quotePrefix="1">
      <alignment horizontal="center"/>
    </xf>
    <xf numFmtId="0" fontId="18" fillId="33" borderId="24" xfId="0" applyFont="1" applyFill="1" applyBorder="1" applyAlignment="1" quotePrefix="1">
      <alignment horizontal="center"/>
    </xf>
    <xf numFmtId="0" fontId="3" fillId="0" borderId="0" xfId="0" applyFont="1" applyFill="1" applyAlignment="1">
      <alignment/>
    </xf>
    <xf numFmtId="0" fontId="3" fillId="0" borderId="21" xfId="0" applyNumberFormat="1" applyFont="1" applyFill="1" applyBorder="1" applyAlignment="1">
      <alignment horizontal="center" vertical="center" wrapText="1"/>
    </xf>
    <xf numFmtId="0" fontId="3" fillId="0" borderId="22" xfId="0" applyFont="1" applyBorder="1" applyAlignment="1">
      <alignment vertical="center" wrapText="1"/>
    </xf>
    <xf numFmtId="0" fontId="3" fillId="0" borderId="22" xfId="0" applyFont="1" applyFill="1" applyBorder="1" applyAlignment="1">
      <alignment horizontal="center" vertical="center" wrapText="1"/>
    </xf>
    <xf numFmtId="0" fontId="77" fillId="0" borderId="25" xfId="0" applyFont="1" applyFill="1" applyBorder="1" applyAlignment="1">
      <alignment horizontal="center" vertical="center" wrapText="1"/>
    </xf>
    <xf numFmtId="49" fontId="3" fillId="0" borderId="26" xfId="0" applyNumberFormat="1" applyFont="1" applyBorder="1" applyAlignment="1">
      <alignment horizontal="center" vertical="center"/>
    </xf>
    <xf numFmtId="0" fontId="3" fillId="0" borderId="23" xfId="0" applyFont="1" applyBorder="1" applyAlignment="1">
      <alignmen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quotePrefix="1">
      <alignment horizontal="center" vertical="center" wrapText="1"/>
    </xf>
    <xf numFmtId="0" fontId="3" fillId="0" borderId="24" xfId="0" applyFont="1" applyBorder="1" applyAlignment="1" quotePrefix="1">
      <alignment horizontal="center" vertical="center" wrapText="1"/>
    </xf>
    <xf numFmtId="0" fontId="3" fillId="0" borderId="23" xfId="0" applyFont="1" applyBorder="1" applyAlignment="1">
      <alignment horizontal="left" vertical="center" wrapText="1"/>
    </xf>
    <xf numFmtId="0" fontId="3" fillId="0" borderId="20" xfId="0" applyFont="1" applyBorder="1" applyAlignment="1">
      <alignment horizontal="center" vertical="center" wrapText="1"/>
    </xf>
    <xf numFmtId="0" fontId="3" fillId="0" borderId="23" xfId="0" applyFont="1" applyBorder="1" applyAlignment="1" quotePrefix="1">
      <alignment horizontal="left" vertical="center" wrapText="1"/>
    </xf>
    <xf numFmtId="0" fontId="23" fillId="37" borderId="23" xfId="0" applyFont="1" applyFill="1" applyBorder="1" applyAlignment="1" quotePrefix="1">
      <alignment horizontal="center"/>
    </xf>
    <xf numFmtId="0" fontId="23" fillId="37" borderId="24" xfId="0" applyFont="1" applyFill="1" applyBorder="1" applyAlignment="1" quotePrefix="1">
      <alignment horizontal="center"/>
    </xf>
    <xf numFmtId="0" fontId="18" fillId="0" borderId="23" xfId="0" applyFont="1" applyFill="1" applyBorder="1" applyAlignment="1" quotePrefix="1">
      <alignment horizontal="center"/>
    </xf>
    <xf numFmtId="0" fontId="18" fillId="0" borderId="24" xfId="0" applyFont="1" applyFill="1" applyBorder="1" applyAlignment="1" quotePrefix="1">
      <alignment horizontal="center"/>
    </xf>
    <xf numFmtId="0" fontId="3" fillId="0" borderId="26" xfId="0" applyNumberFormat="1" applyFont="1" applyFill="1" applyBorder="1" applyAlignment="1">
      <alignment horizontal="right" vertical="center" wrapText="1"/>
    </xf>
    <xf numFmtId="0" fontId="18" fillId="37" borderId="23" xfId="0" applyFont="1" applyFill="1" applyBorder="1" applyAlignment="1" quotePrefix="1">
      <alignment horizontal="center"/>
    </xf>
    <xf numFmtId="0" fontId="18" fillId="37" borderId="24" xfId="0" applyFont="1" applyFill="1" applyBorder="1" applyAlignment="1" quotePrefix="1">
      <alignment horizontal="center"/>
    </xf>
    <xf numFmtId="49" fontId="3" fillId="0" borderId="26" xfId="0" applyNumberFormat="1" applyFont="1" applyFill="1" applyBorder="1" applyAlignment="1">
      <alignment horizontal="center" vertical="center" wrapText="1"/>
    </xf>
    <xf numFmtId="49" fontId="3" fillId="38" borderId="26" xfId="0" applyNumberFormat="1" applyFont="1" applyFill="1" applyBorder="1" applyAlignment="1">
      <alignment horizontal="center" vertical="center" wrapText="1"/>
    </xf>
    <xf numFmtId="0" fontId="3" fillId="38" borderId="23" xfId="0" applyFont="1" applyFill="1" applyBorder="1" applyAlignment="1">
      <alignment vertical="center" wrapText="1"/>
    </xf>
    <xf numFmtId="0" fontId="3" fillId="38" borderId="23" xfId="0" applyFont="1" applyFill="1" applyBorder="1" applyAlignment="1">
      <alignment horizontal="center" vertical="center" wrapText="1"/>
    </xf>
    <xf numFmtId="0" fontId="3" fillId="38" borderId="24" xfId="0" applyFont="1" applyFill="1" applyBorder="1" applyAlignment="1">
      <alignment horizontal="center" vertical="center" wrapText="1"/>
    </xf>
    <xf numFmtId="0" fontId="23" fillId="39" borderId="19" xfId="0" applyFont="1" applyFill="1" applyBorder="1" applyAlignment="1" quotePrefix="1">
      <alignment horizontal="center"/>
    </xf>
    <xf numFmtId="0" fontId="23" fillId="39" borderId="20" xfId="0" applyFont="1" applyFill="1" applyBorder="1" applyAlignment="1" quotePrefix="1">
      <alignment horizontal="center"/>
    </xf>
    <xf numFmtId="49" fontId="3" fillId="39" borderId="26" xfId="0" applyNumberFormat="1" applyFont="1" applyFill="1" applyBorder="1" applyAlignment="1">
      <alignment horizontal="center" vertical="center"/>
    </xf>
    <xf numFmtId="0" fontId="3" fillId="39" borderId="23" xfId="0" applyFont="1" applyFill="1" applyBorder="1" applyAlignment="1">
      <alignment horizontal="left" vertical="center" wrapText="1"/>
    </xf>
    <xf numFmtId="10" fontId="3" fillId="39" borderId="23" xfId="0" applyNumberFormat="1" applyFont="1" applyFill="1" applyBorder="1" applyAlignment="1">
      <alignment horizontal="center" vertical="center" wrapText="1"/>
    </xf>
    <xf numFmtId="10" fontId="3" fillId="39" borderId="24" xfId="0" applyNumberFormat="1" applyFont="1" applyFill="1" applyBorder="1" applyAlignment="1">
      <alignment horizontal="center" vertical="center" wrapText="1"/>
    </xf>
    <xf numFmtId="0" fontId="3" fillId="39" borderId="23" xfId="0" applyFont="1" applyFill="1" applyBorder="1" applyAlignment="1">
      <alignment horizontal="center" vertical="center" wrapText="1"/>
    </xf>
    <xf numFmtId="0" fontId="3" fillId="39" borderId="24" xfId="0" applyFont="1" applyFill="1" applyBorder="1" applyAlignment="1">
      <alignment horizontal="center" vertical="center" wrapText="1"/>
    </xf>
    <xf numFmtId="49" fontId="78" fillId="10" borderId="27" xfId="0" applyNumberFormat="1" applyFont="1" applyFill="1" applyBorder="1" applyAlignment="1">
      <alignment horizontal="right" vertical="top"/>
    </xf>
    <xf numFmtId="49" fontId="3" fillId="0" borderId="0" xfId="0" applyNumberFormat="1" applyFont="1" applyAlignment="1">
      <alignment horizontal="center" vertical="center"/>
    </xf>
    <xf numFmtId="0" fontId="3" fillId="0" borderId="0" xfId="0" applyFont="1" applyAlignment="1">
      <alignment/>
    </xf>
    <xf numFmtId="49" fontId="3" fillId="0" borderId="0" xfId="0" applyNumberFormat="1" applyFont="1" applyAlignment="1">
      <alignment horizontal="center"/>
    </xf>
    <xf numFmtId="0" fontId="25" fillId="0" borderId="0" xfId="0" applyFont="1" applyAlignment="1">
      <alignment/>
    </xf>
    <xf numFmtId="49" fontId="3" fillId="0" borderId="26" xfId="0" applyNumberFormat="1" applyFont="1" applyFill="1" applyBorder="1" applyAlignment="1">
      <alignment horizontal="center" vertical="center"/>
    </xf>
    <xf numFmtId="0" fontId="26" fillId="33" borderId="22" xfId="0" applyFont="1" applyFill="1" applyBorder="1" applyAlignment="1" quotePrefix="1">
      <alignment horizontal="center"/>
    </xf>
    <xf numFmtId="0" fontId="26" fillId="33" borderId="25" xfId="0" applyFont="1" applyFill="1" applyBorder="1" applyAlignment="1" quotePrefix="1">
      <alignment horizontal="center"/>
    </xf>
    <xf numFmtId="0" fontId="3" fillId="0" borderId="22" xfId="0" applyFont="1" applyBorder="1" applyAlignment="1">
      <alignment horizontal="left"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79" fillId="40" borderId="21" xfId="0" applyFont="1" applyFill="1" applyBorder="1" applyAlignment="1" quotePrefix="1">
      <alignment horizontal="left" vertical="center"/>
    </xf>
    <xf numFmtId="0" fontId="3" fillId="40" borderId="22" xfId="0" applyFont="1" applyFill="1" applyBorder="1" applyAlignment="1" quotePrefix="1">
      <alignment horizontal="left" vertical="center"/>
    </xf>
    <xf numFmtId="0" fontId="26" fillId="40" borderId="22" xfId="0" applyFont="1" applyFill="1" applyBorder="1" applyAlignment="1" quotePrefix="1">
      <alignment horizontal="center"/>
    </xf>
    <xf numFmtId="0" fontId="26" fillId="40" borderId="25" xfId="0" applyFont="1" applyFill="1" applyBorder="1" applyAlignment="1" quotePrefix="1">
      <alignment horizontal="center"/>
    </xf>
    <xf numFmtId="49" fontId="3" fillId="0" borderId="26"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0" fontId="3" fillId="0" borderId="21" xfId="0" applyNumberFormat="1" applyFont="1" applyFill="1" applyBorder="1" applyAlignment="1">
      <alignment horizontal="right" vertical="center" wrapText="1"/>
    </xf>
    <xf numFmtId="9" fontId="3" fillId="0" borderId="22" xfId="0" applyNumberFormat="1" applyFont="1" applyBorder="1" applyAlignment="1">
      <alignment horizontal="center" vertical="center" wrapText="1"/>
    </xf>
    <xf numFmtId="9" fontId="3" fillId="0" borderId="25" xfId="0" applyNumberFormat="1" applyFont="1" applyBorder="1" applyAlignment="1">
      <alignment horizontal="center" vertical="center" wrapText="1"/>
    </xf>
    <xf numFmtId="0" fontId="3" fillId="41" borderId="28" xfId="0" applyFont="1" applyFill="1" applyBorder="1" applyAlignment="1">
      <alignment/>
    </xf>
    <xf numFmtId="0" fontId="27" fillId="41" borderId="19" xfId="0" applyFont="1" applyFill="1" applyBorder="1" applyAlignment="1">
      <alignment horizontal="center" vertical="center" wrapText="1"/>
    </xf>
    <xf numFmtId="0" fontId="27" fillId="41" borderId="20" xfId="0" applyFont="1" applyFill="1" applyBorder="1" applyAlignment="1">
      <alignment horizontal="center" vertical="center" wrapText="1"/>
    </xf>
    <xf numFmtId="0" fontId="3" fillId="0" borderId="29" xfId="0" applyNumberFormat="1" applyFont="1" applyFill="1" applyBorder="1" applyAlignment="1">
      <alignment horizontal="right" vertical="center" wrapText="1"/>
    </xf>
    <xf numFmtId="0" fontId="3" fillId="0" borderId="30" xfId="0" applyFont="1" applyBorder="1" applyAlignment="1">
      <alignment vertical="center" wrapText="1"/>
    </xf>
    <xf numFmtId="9" fontId="3" fillId="0" borderId="30" xfId="58" applyFont="1" applyBorder="1" applyAlignment="1">
      <alignment horizontal="center" vertical="center" wrapText="1"/>
    </xf>
    <xf numFmtId="9" fontId="3" fillId="0" borderId="31" xfId="58" applyFont="1" applyBorder="1" applyAlignment="1">
      <alignment horizontal="center" vertical="center" wrapText="1"/>
    </xf>
    <xf numFmtId="9" fontId="3" fillId="0" borderId="0" xfId="0" applyNumberFormat="1" applyFont="1" applyAlignment="1">
      <alignment/>
    </xf>
    <xf numFmtId="0" fontId="28" fillId="0" borderId="23" xfId="0" applyFont="1" applyBorder="1" applyAlignment="1">
      <alignment vertical="center" wrapText="1"/>
    </xf>
    <xf numFmtId="49" fontId="16" fillId="33" borderId="16" xfId="0" applyNumberFormat="1" applyFont="1" applyFill="1" applyBorder="1" applyAlignment="1">
      <alignment horizontal="center"/>
    </xf>
    <xf numFmtId="0" fontId="3" fillId="0" borderId="23" xfId="0" applyFont="1" applyFill="1" applyBorder="1" applyAlignment="1">
      <alignment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22" fillId="0" borderId="23" xfId="0" applyFont="1" applyFill="1" applyBorder="1" applyAlignment="1">
      <alignment vertical="center" wrapText="1"/>
    </xf>
    <xf numFmtId="0" fontId="3" fillId="0" borderId="26" xfId="0" applyFont="1" applyBorder="1" applyAlignment="1">
      <alignment vertical="center" wrapText="1"/>
    </xf>
    <xf numFmtId="0" fontId="22" fillId="0" borderId="23" xfId="0" applyFont="1" applyBorder="1" applyAlignment="1">
      <alignment horizontal="left" vertical="center" wrapText="1"/>
    </xf>
    <xf numFmtId="10" fontId="3" fillId="0" borderId="23" xfId="0" applyNumberFormat="1" applyFont="1" applyBorder="1" applyAlignment="1">
      <alignment horizontal="center" vertical="center" wrapText="1"/>
    </xf>
    <xf numFmtId="10" fontId="3" fillId="0" borderId="24" xfId="0" applyNumberFormat="1" applyFont="1" applyBorder="1" applyAlignment="1">
      <alignment horizontal="center" vertical="center" wrapText="1"/>
    </xf>
    <xf numFmtId="10" fontId="3" fillId="0" borderId="22" xfId="0" applyNumberFormat="1" applyFont="1" applyBorder="1" applyAlignment="1">
      <alignment horizontal="center" vertical="center" wrapText="1"/>
    </xf>
    <xf numFmtId="10" fontId="3" fillId="0" borderId="25" xfId="0" applyNumberFormat="1"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0" fontId="3" fillId="0" borderId="23" xfId="0" applyNumberFormat="1" applyFont="1" applyFill="1" applyBorder="1" applyAlignment="1">
      <alignment horizontal="center" vertical="center" wrapText="1"/>
    </xf>
    <xf numFmtId="10" fontId="3" fillId="0" borderId="24" xfId="0" applyNumberFormat="1" applyFont="1" applyFill="1" applyBorder="1" applyAlignment="1">
      <alignment horizontal="center" vertical="center" wrapText="1"/>
    </xf>
    <xf numFmtId="0" fontId="3" fillId="0" borderId="23" xfId="0" applyFont="1" applyFill="1" applyBorder="1" applyAlignment="1">
      <alignment horizontal="left" vertical="center" wrapText="1"/>
    </xf>
    <xf numFmtId="10" fontId="3" fillId="0" borderId="23" xfId="0" applyNumberFormat="1" applyFont="1" applyFill="1" applyBorder="1" applyAlignment="1" quotePrefix="1">
      <alignment horizontal="center" vertical="center" wrapText="1"/>
    </xf>
    <xf numFmtId="10" fontId="3" fillId="0" borderId="24" xfId="0" applyNumberFormat="1" applyFont="1" applyFill="1" applyBorder="1" applyAlignment="1" quotePrefix="1">
      <alignment horizontal="center" vertical="center" wrapText="1"/>
    </xf>
    <xf numFmtId="49" fontId="30" fillId="33" borderId="32" xfId="0" applyNumberFormat="1" applyFont="1" applyFill="1" applyBorder="1" applyAlignment="1">
      <alignment horizontal="right" vertical="top"/>
    </xf>
    <xf numFmtId="0" fontId="3" fillId="0" borderId="0" xfId="0" applyFont="1" applyAlignment="1">
      <alignment horizontal="center"/>
    </xf>
    <xf numFmtId="0" fontId="80" fillId="0" borderId="0" xfId="0" applyFont="1" applyFill="1" applyBorder="1" applyAlignment="1">
      <alignment horizontal="center" vertical="center" wrapText="1"/>
    </xf>
    <xf numFmtId="0" fontId="0" fillId="0" borderId="0" xfId="0" applyFont="1" applyAlignment="1">
      <alignment wrapText="1"/>
    </xf>
    <xf numFmtId="0" fontId="16" fillId="33" borderId="17" xfId="0" applyFont="1" applyFill="1" applyBorder="1" applyAlignment="1">
      <alignment horizontal="center" vertical="center" wrapText="1"/>
    </xf>
    <xf numFmtId="49" fontId="3" fillId="0" borderId="23" xfId="0" applyNumberFormat="1" applyFont="1" applyBorder="1" applyAlignment="1">
      <alignment horizontal="center" vertical="center" wrapText="1"/>
    </xf>
    <xf numFmtId="0" fontId="22" fillId="37" borderId="23" xfId="0" applyFont="1" applyFill="1" applyBorder="1" applyAlignment="1">
      <alignment horizontal="center"/>
    </xf>
    <xf numFmtId="0" fontId="3" fillId="0" borderId="23" xfId="0" applyNumberFormat="1" applyFont="1" applyFill="1" applyBorder="1" applyAlignment="1">
      <alignment horizontal="right" vertical="center" wrapText="1"/>
    </xf>
    <xf numFmtId="49" fontId="3" fillId="0" borderId="23" xfId="0" applyNumberFormat="1" applyFont="1" applyFill="1" applyBorder="1" applyAlignment="1">
      <alignment horizontal="center" vertical="center" wrapText="1"/>
    </xf>
    <xf numFmtId="49" fontId="3" fillId="38" borderId="23" xfId="0" applyNumberFormat="1" applyFont="1" applyFill="1" applyBorder="1" applyAlignment="1">
      <alignment horizontal="center" vertical="center" wrapText="1"/>
    </xf>
    <xf numFmtId="49" fontId="3" fillId="39" borderId="23" xfId="0" applyNumberFormat="1" applyFont="1" applyFill="1" applyBorder="1" applyAlignment="1">
      <alignment horizontal="center" vertical="center"/>
    </xf>
    <xf numFmtId="49" fontId="3" fillId="39" borderId="22" xfId="0" applyNumberFormat="1" applyFont="1" applyFill="1" applyBorder="1" applyAlignment="1">
      <alignment horizontal="center" vertical="center"/>
    </xf>
    <xf numFmtId="0" fontId="3" fillId="39" borderId="22" xfId="0" applyFont="1" applyFill="1" applyBorder="1" applyAlignment="1">
      <alignment horizontal="left" vertical="center" wrapText="1"/>
    </xf>
    <xf numFmtId="0" fontId="3" fillId="39" borderId="22" xfId="0" applyFont="1" applyFill="1" applyBorder="1" applyAlignment="1">
      <alignment horizontal="center" vertical="center" wrapText="1"/>
    </xf>
    <xf numFmtId="49" fontId="81" fillId="10" borderId="33" xfId="0" applyNumberFormat="1" applyFont="1" applyFill="1" applyBorder="1" applyAlignment="1">
      <alignment horizontal="left"/>
    </xf>
    <xf numFmtId="0" fontId="3" fillId="10" borderId="34" xfId="0" applyFont="1" applyFill="1" applyBorder="1" applyAlignment="1">
      <alignment/>
    </xf>
    <xf numFmtId="0" fontId="3" fillId="10" borderId="34" xfId="0" applyFont="1" applyFill="1" applyBorder="1" applyAlignment="1">
      <alignment/>
    </xf>
    <xf numFmtId="0" fontId="3" fillId="10" borderId="35" xfId="0" applyFont="1" applyFill="1" applyBorder="1" applyAlignment="1">
      <alignment/>
    </xf>
    <xf numFmtId="0" fontId="3" fillId="0" borderId="19" xfId="0" applyFont="1" applyBorder="1" applyAlignment="1">
      <alignment horizontal="center" vertical="center" wrapText="1"/>
    </xf>
    <xf numFmtId="0" fontId="3" fillId="0" borderId="23" xfId="55" applyFont="1" applyBorder="1" applyAlignment="1">
      <alignment vertical="center" wrapText="1"/>
      <protection/>
    </xf>
    <xf numFmtId="0" fontId="3" fillId="0" borderId="23" xfId="55" applyFont="1" applyBorder="1" applyAlignment="1">
      <alignment horizontal="center" vertical="center" wrapText="1"/>
      <protection/>
    </xf>
    <xf numFmtId="0" fontId="3" fillId="0" borderId="24" xfId="55" applyFont="1" applyBorder="1" applyAlignment="1">
      <alignment horizontal="center" vertical="center" wrapText="1"/>
      <protection/>
    </xf>
    <xf numFmtId="0" fontId="22" fillId="37" borderId="19" xfId="0" applyFont="1" applyFill="1" applyBorder="1" applyAlignment="1">
      <alignment horizontal="center"/>
    </xf>
    <xf numFmtId="49" fontId="78" fillId="10" borderId="27" xfId="55" applyNumberFormat="1" applyFont="1" applyFill="1" applyBorder="1" applyAlignment="1">
      <alignment horizontal="right" vertical="top"/>
      <protection/>
    </xf>
    <xf numFmtId="49" fontId="82" fillId="10" borderId="33" xfId="0" applyNumberFormat="1" applyFont="1" applyFill="1" applyBorder="1" applyAlignment="1">
      <alignment horizontal="left"/>
    </xf>
    <xf numFmtId="0" fontId="3" fillId="10" borderId="0" xfId="0" applyFont="1" applyFill="1" applyBorder="1" applyAlignment="1">
      <alignment horizontal="left" wrapText="1"/>
    </xf>
    <xf numFmtId="0" fontId="83" fillId="0" borderId="23" xfId="0" applyFont="1" applyBorder="1" applyAlignment="1">
      <alignment/>
    </xf>
    <xf numFmtId="168" fontId="83" fillId="0" borderId="23" xfId="0" applyNumberFormat="1" applyFont="1" applyBorder="1" applyAlignment="1">
      <alignment/>
    </xf>
    <xf numFmtId="0" fontId="84" fillId="0" borderId="23" xfId="0" applyFont="1" applyBorder="1" applyAlignment="1">
      <alignment/>
    </xf>
    <xf numFmtId="168" fontId="84" fillId="0" borderId="23" xfId="0" applyNumberFormat="1" applyFont="1" applyBorder="1" applyAlignment="1">
      <alignment/>
    </xf>
    <xf numFmtId="8" fontId="83" fillId="0" borderId="23" xfId="0" applyNumberFormat="1" applyFont="1" applyBorder="1" applyAlignment="1">
      <alignment/>
    </xf>
    <xf numFmtId="8" fontId="84" fillId="0" borderId="23" xfId="0" applyNumberFormat="1" applyFont="1" applyBorder="1" applyAlignment="1">
      <alignment/>
    </xf>
    <xf numFmtId="7" fontId="83" fillId="0" borderId="23" xfId="0" applyNumberFormat="1" applyFont="1" applyBorder="1" applyAlignment="1">
      <alignment/>
    </xf>
    <xf numFmtId="0" fontId="84" fillId="42" borderId="23" xfId="0" applyFont="1" applyFill="1" applyBorder="1" applyAlignment="1">
      <alignment/>
    </xf>
    <xf numFmtId="0" fontId="0" fillId="0" borderId="23" xfId="0" applyFont="1" applyBorder="1" applyAlignment="1">
      <alignment/>
    </xf>
    <xf numFmtId="0" fontId="83" fillId="0" borderId="23" xfId="0" applyFont="1" applyFill="1" applyBorder="1" applyAlignment="1">
      <alignment/>
    </xf>
    <xf numFmtId="0" fontId="83" fillId="0" borderId="22" xfId="0" applyFont="1" applyFill="1" applyBorder="1" applyAlignment="1">
      <alignment/>
    </xf>
    <xf numFmtId="0" fontId="83" fillId="0" borderId="36" xfId="0" applyFont="1" applyFill="1" applyBorder="1" applyAlignment="1">
      <alignment/>
    </xf>
    <xf numFmtId="0" fontId="0" fillId="0" borderId="36" xfId="0" applyFont="1" applyBorder="1" applyAlignment="1">
      <alignment/>
    </xf>
    <xf numFmtId="8" fontId="83" fillId="0" borderId="36" xfId="0" applyNumberFormat="1" applyFont="1" applyBorder="1" applyAlignment="1">
      <alignment/>
    </xf>
    <xf numFmtId="0" fontId="10" fillId="36" borderId="0" xfId="0" applyFont="1" applyFill="1" applyAlignment="1">
      <alignment wrapText="1"/>
    </xf>
    <xf numFmtId="0" fontId="11" fillId="36" borderId="37" xfId="0" applyFont="1" applyFill="1" applyBorder="1" applyAlignment="1">
      <alignment wrapText="1"/>
    </xf>
    <xf numFmtId="0" fontId="10" fillId="35" borderId="0" xfId="0" applyFont="1" applyFill="1" applyAlignment="1">
      <alignment horizontal="left" vertical="top" wrapText="1"/>
    </xf>
    <xf numFmtId="0" fontId="10" fillId="35" borderId="0" xfId="0" applyFont="1" applyFill="1" applyAlignment="1">
      <alignment wrapText="1"/>
    </xf>
    <xf numFmtId="0" fontId="10" fillId="35" borderId="0" xfId="0" applyFont="1" applyFill="1" applyAlignment="1">
      <alignment horizontal="left" wrapText="1"/>
    </xf>
    <xf numFmtId="49" fontId="24" fillId="39" borderId="32" xfId="0" applyNumberFormat="1" applyFont="1" applyFill="1" applyBorder="1" applyAlignment="1">
      <alignment horizontal="left" vertical="center" wrapText="1"/>
    </xf>
    <xf numFmtId="49" fontId="24" fillId="39" borderId="38" xfId="0" applyNumberFormat="1" applyFont="1" applyFill="1" applyBorder="1" applyAlignment="1">
      <alignment horizontal="left" vertical="center" wrapText="1"/>
    </xf>
    <xf numFmtId="0" fontId="5" fillId="37" borderId="39" xfId="0" applyFont="1" applyFill="1" applyBorder="1" applyAlignment="1">
      <alignment horizontal="left"/>
    </xf>
    <xf numFmtId="0" fontId="5" fillId="37" borderId="40" xfId="0" applyFont="1" applyFill="1" applyBorder="1" applyAlignment="1">
      <alignment horizontal="left"/>
    </xf>
    <xf numFmtId="0" fontId="5" fillId="37" borderId="32" xfId="0" applyFont="1" applyFill="1" applyBorder="1" applyAlignment="1">
      <alignment horizontal="left"/>
    </xf>
    <xf numFmtId="0" fontId="5" fillId="37" borderId="38" xfId="0" applyFont="1" applyFill="1" applyBorder="1" applyAlignment="1">
      <alignment horizontal="left"/>
    </xf>
    <xf numFmtId="0" fontId="78" fillId="10" borderId="41" xfId="0" applyFont="1" applyFill="1" applyBorder="1" applyAlignment="1">
      <alignment horizontal="left" vertical="top" wrapText="1"/>
    </xf>
    <xf numFmtId="0" fontId="78" fillId="10" borderId="42" xfId="0" applyFont="1" applyFill="1" applyBorder="1" applyAlignment="1">
      <alignment horizontal="left" vertical="top" wrapText="1"/>
    </xf>
    <xf numFmtId="0" fontId="79" fillId="37" borderId="39" xfId="0" applyFont="1" applyFill="1" applyBorder="1" applyAlignment="1">
      <alignment horizontal="left"/>
    </xf>
    <xf numFmtId="0" fontId="79" fillId="37" borderId="40" xfId="0" applyFont="1" applyFill="1" applyBorder="1" applyAlignment="1">
      <alignment horizontal="left"/>
    </xf>
    <xf numFmtId="49" fontId="85" fillId="39" borderId="43" xfId="0" applyNumberFormat="1" applyFont="1" applyFill="1" applyBorder="1" applyAlignment="1" quotePrefix="1">
      <alignment horizontal="center" vertical="center" wrapText="1"/>
    </xf>
    <xf numFmtId="49" fontId="85" fillId="39" borderId="44" xfId="0" applyNumberFormat="1" applyFont="1" applyFill="1" applyBorder="1" applyAlignment="1" quotePrefix="1">
      <alignment horizontal="center" vertical="center" wrapText="1"/>
    </xf>
    <xf numFmtId="49" fontId="85" fillId="39" borderId="45" xfId="0" applyNumberFormat="1" applyFont="1" applyFill="1" applyBorder="1" applyAlignment="1" quotePrefix="1">
      <alignment horizontal="center" vertical="center" wrapText="1"/>
    </xf>
    <xf numFmtId="0" fontId="86" fillId="43" borderId="32" xfId="0" applyNumberFormat="1" applyFont="1" applyFill="1" applyBorder="1" applyAlignment="1">
      <alignment horizontal="center" vertical="center" wrapText="1"/>
    </xf>
    <xf numFmtId="0" fontId="86" fillId="43" borderId="46" xfId="0" applyNumberFormat="1" applyFont="1" applyFill="1" applyBorder="1" applyAlignment="1">
      <alignment horizontal="center" vertical="center" wrapText="1"/>
    </xf>
    <xf numFmtId="0" fontId="86" fillId="43" borderId="47" xfId="0" applyNumberFormat="1" applyFont="1" applyFill="1" applyBorder="1" applyAlignment="1">
      <alignment horizontal="center" vertical="center" wrapText="1"/>
    </xf>
    <xf numFmtId="49" fontId="25" fillId="39" borderId="43" xfId="0" applyNumberFormat="1" applyFont="1" applyFill="1" applyBorder="1" applyAlignment="1" quotePrefix="1">
      <alignment horizontal="center" vertical="center" wrapText="1"/>
    </xf>
    <xf numFmtId="49" fontId="25" fillId="39" borderId="44" xfId="0" applyNumberFormat="1" applyFont="1" applyFill="1" applyBorder="1" applyAlignment="1" quotePrefix="1">
      <alignment horizontal="center" vertical="center" wrapText="1"/>
    </xf>
    <xf numFmtId="49" fontId="25" fillId="39" borderId="45" xfId="0" applyNumberFormat="1" applyFont="1" applyFill="1" applyBorder="1" applyAlignment="1" quotePrefix="1">
      <alignment horizontal="center" vertical="center" wrapText="1"/>
    </xf>
    <xf numFmtId="49" fontId="10" fillId="34" borderId="43" xfId="0" applyNumberFormat="1" applyFont="1" applyFill="1" applyBorder="1" applyAlignment="1">
      <alignment horizontal="center" vertical="center" wrapText="1"/>
    </xf>
    <xf numFmtId="49" fontId="10" fillId="34" borderId="44" xfId="0" applyNumberFormat="1" applyFont="1" applyFill="1" applyBorder="1" applyAlignment="1">
      <alignment horizontal="center" vertical="center" wrapText="1"/>
    </xf>
    <xf numFmtId="49" fontId="10" fillId="34" borderId="45" xfId="0" applyNumberFormat="1" applyFont="1" applyFill="1" applyBorder="1" applyAlignment="1">
      <alignment horizontal="center" vertical="center" wrapText="1"/>
    </xf>
    <xf numFmtId="49" fontId="3" fillId="34" borderId="48" xfId="0" applyNumberFormat="1" applyFont="1" applyFill="1" applyBorder="1" applyAlignment="1">
      <alignment horizontal="center" vertical="top" wrapText="1"/>
    </xf>
    <xf numFmtId="49" fontId="3" fillId="34" borderId="49" xfId="0" applyNumberFormat="1" applyFont="1" applyFill="1" applyBorder="1" applyAlignment="1">
      <alignment horizontal="center" vertical="top" wrapText="1"/>
    </xf>
    <xf numFmtId="49" fontId="3" fillId="34" borderId="50" xfId="0" applyNumberFormat="1" applyFont="1" applyFill="1" applyBorder="1" applyAlignment="1">
      <alignment horizontal="center" vertical="top" wrapText="1"/>
    </xf>
    <xf numFmtId="0" fontId="30" fillId="33" borderId="46" xfId="0" applyFont="1" applyFill="1" applyBorder="1" applyAlignment="1">
      <alignment vertical="center" wrapText="1"/>
    </xf>
    <xf numFmtId="0" fontId="30" fillId="33" borderId="47" xfId="0" applyFont="1" applyFill="1" applyBorder="1" applyAlignment="1">
      <alignment vertical="center" wrapText="1"/>
    </xf>
    <xf numFmtId="0" fontId="3" fillId="10" borderId="51" xfId="0" applyFont="1" applyFill="1" applyBorder="1" applyAlignment="1">
      <alignment horizontal="left" wrapText="1"/>
    </xf>
    <xf numFmtId="0" fontId="3" fillId="10" borderId="52" xfId="0" applyFont="1" applyFill="1" applyBorder="1" applyAlignment="1">
      <alignment horizontal="left" wrapText="1"/>
    </xf>
    <xf numFmtId="0" fontId="3" fillId="10" borderId="40" xfId="0" applyFont="1" applyFill="1" applyBorder="1" applyAlignment="1">
      <alignment horizontal="left" wrapText="1"/>
    </xf>
    <xf numFmtId="0" fontId="5" fillId="37" borderId="51" xfId="0" applyFont="1" applyFill="1" applyBorder="1" applyAlignment="1">
      <alignment horizontal="left" wrapText="1"/>
    </xf>
    <xf numFmtId="0" fontId="5" fillId="37" borderId="40" xfId="0" applyFont="1" applyFill="1" applyBorder="1" applyAlignment="1">
      <alignment horizontal="left" wrapText="1"/>
    </xf>
    <xf numFmtId="49" fontId="24" fillId="39" borderId="53" xfId="0" applyNumberFormat="1" applyFont="1" applyFill="1" applyBorder="1" applyAlignment="1">
      <alignment horizontal="left" vertical="center" wrapText="1"/>
    </xf>
    <xf numFmtId="0" fontId="5" fillId="37" borderId="23" xfId="0" applyFont="1" applyFill="1" applyBorder="1" applyAlignment="1">
      <alignment horizontal="left"/>
    </xf>
    <xf numFmtId="0" fontId="5" fillId="37" borderId="51" xfId="0" applyFont="1" applyFill="1" applyBorder="1" applyAlignment="1">
      <alignment horizontal="left"/>
    </xf>
    <xf numFmtId="0" fontId="5" fillId="37" borderId="53" xfId="0" applyFont="1" applyFill="1" applyBorder="1" applyAlignment="1">
      <alignment horizontal="left"/>
    </xf>
    <xf numFmtId="0" fontId="87" fillId="10" borderId="41" xfId="55" applyFont="1" applyFill="1" applyBorder="1" applyAlignment="1">
      <alignment horizontal="left" vertical="top" wrapText="1"/>
      <protection/>
    </xf>
    <xf numFmtId="0" fontId="87" fillId="10" borderId="42" xfId="55" applyFont="1" applyFill="1" applyBorder="1" applyAlignment="1">
      <alignment horizontal="left" vertical="top" wrapText="1"/>
      <protection/>
    </xf>
    <xf numFmtId="0" fontId="17" fillId="0" borderId="0" xfId="0" applyFont="1" applyAlignment="1">
      <alignment horizontal="center" vertical="center"/>
    </xf>
    <xf numFmtId="0" fontId="19" fillId="0" borderId="0" xfId="0" applyFont="1" applyAlignment="1">
      <alignment horizontal="center"/>
    </xf>
    <xf numFmtId="0" fontId="19" fillId="0" borderId="0" xfId="0" applyFont="1" applyAlignment="1">
      <alignment horizontal="left"/>
    </xf>
    <xf numFmtId="0" fontId="20" fillId="0" borderId="0" xfId="0" applyFont="1" applyAlignment="1">
      <alignment horizontal="left"/>
    </xf>
    <xf numFmtId="0" fontId="19" fillId="0" borderId="0" xfId="0" applyFont="1" applyAlignment="1">
      <alignment horizontal="left" vertical="center"/>
    </xf>
    <xf numFmtId="0" fontId="19" fillId="0" borderId="0" xfId="0" applyFont="1" applyAlignment="1">
      <alignment horizontal="left" wrapText="1"/>
    </xf>
    <xf numFmtId="0" fontId="18" fillId="0" borderId="0" xfId="0" applyFont="1" applyAlignment="1">
      <alignment horizontal="center" vertical="center"/>
    </xf>
    <xf numFmtId="0" fontId="18" fillId="0" borderId="0" xfId="0" applyFont="1" applyAlignment="1">
      <alignment horizontal="center"/>
    </xf>
    <xf numFmtId="0" fontId="20" fillId="0" borderId="0" xfId="0" applyFont="1" applyAlignment="1">
      <alignment horizontal="center" vertical="center"/>
    </xf>
    <xf numFmtId="0" fontId="19" fillId="0" borderId="0" xfId="0" applyFont="1" applyAlignment="1">
      <alignment wrapText="1"/>
    </xf>
    <xf numFmtId="0" fontId="88" fillId="0" borderId="0" xfId="0" applyFont="1" applyAlignment="1">
      <alignment horizontal="left" wrapText="1"/>
    </xf>
    <xf numFmtId="0" fontId="19" fillId="0" borderId="0" xfId="0" applyFont="1" applyAlignment="1">
      <alignment horizontal="left" vertical="center" wrapText="1"/>
    </xf>
    <xf numFmtId="0" fontId="19" fillId="0" borderId="10"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xf>
    <xf numFmtId="0" fontId="19" fillId="0" borderId="55" xfId="0" applyFont="1" applyBorder="1" applyAlignment="1">
      <alignment horizontal="center" vertical="center"/>
    </xf>
    <xf numFmtId="0" fontId="19" fillId="0" borderId="12" xfId="0" applyFont="1" applyBorder="1" applyAlignment="1">
      <alignment horizontal="center" vertical="center"/>
    </xf>
    <xf numFmtId="0" fontId="19" fillId="0" borderId="56" xfId="0" applyFont="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A1" sqref="A1"/>
    </sheetView>
  </sheetViews>
  <sheetFormatPr defaultColWidth="8.8515625" defaultRowHeight="12.75"/>
  <cols>
    <col min="1" max="1" width="6.57421875" style="73" customWidth="1"/>
    <col min="2" max="2" width="41.421875" style="72" customWidth="1"/>
    <col min="3" max="3" width="31.8515625" style="31" customWidth="1"/>
    <col min="4" max="4" width="30.8515625" style="31" customWidth="1"/>
    <col min="5" max="16384" width="8.8515625" style="31" customWidth="1"/>
  </cols>
  <sheetData>
    <row r="1" spans="1:4" s="28" customFormat="1" ht="104.25" customHeight="1" thickBot="1">
      <c r="A1" s="24" t="s">
        <v>114</v>
      </c>
      <c r="B1" s="25" t="s">
        <v>24</v>
      </c>
      <c r="C1" s="26" t="s">
        <v>109</v>
      </c>
      <c r="D1" s="27" t="s">
        <v>203</v>
      </c>
    </row>
    <row r="2" spans="1:4" ht="15" customHeight="1">
      <c r="A2" s="164" t="s">
        <v>0</v>
      </c>
      <c r="B2" s="165"/>
      <c r="C2" s="29" t="s">
        <v>25</v>
      </c>
      <c r="D2" s="30" t="s">
        <v>25</v>
      </c>
    </row>
    <row r="3" spans="1:4" s="36" customFormat="1" ht="17.25" customHeight="1">
      <c r="A3" s="32"/>
      <c r="B3" s="33" t="s">
        <v>28</v>
      </c>
      <c r="C3" s="34"/>
      <c r="D3" s="35"/>
    </row>
    <row r="4" spans="1:4" ht="30" customHeight="1">
      <c r="A4" s="37">
        <v>1</v>
      </c>
      <c r="B4" s="38" t="s">
        <v>115</v>
      </c>
      <c r="C4" s="39" t="s">
        <v>134</v>
      </c>
      <c r="D4" s="40" t="s">
        <v>137</v>
      </c>
    </row>
    <row r="5" spans="1:4" ht="27" customHeight="1">
      <c r="A5" s="41" t="s">
        <v>39</v>
      </c>
      <c r="B5" s="42" t="s">
        <v>1</v>
      </c>
      <c r="C5" s="43" t="s">
        <v>133</v>
      </c>
      <c r="D5" s="44" t="str">
        <f>C5</f>
        <v>SIW APR-DRG Table (DOH*) </v>
      </c>
    </row>
    <row r="6" spans="1:4" ht="27.75" customHeight="1">
      <c r="A6" s="41" t="s">
        <v>38</v>
      </c>
      <c r="B6" s="42" t="s">
        <v>118</v>
      </c>
      <c r="C6" s="45" t="s">
        <v>116</v>
      </c>
      <c r="D6" s="46" t="str">
        <f>C6</f>
        <v>Line 1 x Line 2</v>
      </c>
    </row>
    <row r="7" spans="1:4" ht="27" customHeight="1">
      <c r="A7" s="41" t="s">
        <v>34</v>
      </c>
      <c r="B7" s="47" t="s">
        <v>117</v>
      </c>
      <c r="C7" s="39" t="s">
        <v>135</v>
      </c>
      <c r="D7" s="48" t="s">
        <v>84</v>
      </c>
    </row>
    <row r="8" spans="1:4" ht="51">
      <c r="A8" s="41" t="s">
        <v>35</v>
      </c>
      <c r="B8" s="49" t="s">
        <v>191</v>
      </c>
      <c r="C8" s="39" t="s">
        <v>136</v>
      </c>
      <c r="D8" s="40" t="s">
        <v>197</v>
      </c>
    </row>
    <row r="9" spans="1:4" ht="16.5" customHeight="1">
      <c r="A9" s="41" t="s">
        <v>36</v>
      </c>
      <c r="B9" s="47" t="s">
        <v>90</v>
      </c>
      <c r="C9" s="43" t="s">
        <v>119</v>
      </c>
      <c r="D9" s="44" t="s">
        <v>121</v>
      </c>
    </row>
    <row r="10" spans="1:4" ht="15.75" customHeight="1">
      <c r="A10" s="166" t="s">
        <v>44</v>
      </c>
      <c r="B10" s="167"/>
      <c r="C10" s="50"/>
      <c r="D10" s="51"/>
    </row>
    <row r="11" spans="1:4" ht="17.25" customHeight="1">
      <c r="A11" s="41" t="s">
        <v>40</v>
      </c>
      <c r="B11" s="49" t="s">
        <v>43</v>
      </c>
      <c r="C11" s="52"/>
      <c r="D11" s="53"/>
    </row>
    <row r="12" spans="1:4" ht="25.5">
      <c r="A12" s="54" t="s">
        <v>30</v>
      </c>
      <c r="B12" s="47" t="s">
        <v>74</v>
      </c>
      <c r="C12" s="39" t="s">
        <v>194</v>
      </c>
      <c r="D12" s="40" t="s">
        <v>219</v>
      </c>
    </row>
    <row r="13" spans="1:4" ht="16.5" customHeight="1">
      <c r="A13" s="54" t="s">
        <v>31</v>
      </c>
      <c r="B13" s="49" t="s">
        <v>45</v>
      </c>
      <c r="C13" s="43" t="s">
        <v>2</v>
      </c>
      <c r="D13" s="44" t="str">
        <f>C13</f>
        <v>Medical Record</v>
      </c>
    </row>
    <row r="14" spans="1:4" ht="16.5" customHeight="1">
      <c r="A14" s="54" t="s">
        <v>32</v>
      </c>
      <c r="B14" s="42" t="s">
        <v>47</v>
      </c>
      <c r="C14" s="45" t="s">
        <v>120</v>
      </c>
      <c r="D14" s="46" t="str">
        <f>C14</f>
        <v>Line 7a x Line 7b</v>
      </c>
    </row>
    <row r="15" spans="1:4" ht="16.5" customHeight="1">
      <c r="A15" s="166" t="s">
        <v>62</v>
      </c>
      <c r="B15" s="167"/>
      <c r="C15" s="55"/>
      <c r="D15" s="56"/>
    </row>
    <row r="16" spans="1:4" ht="16.5" customHeight="1">
      <c r="A16" s="57" t="s">
        <v>41</v>
      </c>
      <c r="B16" s="42" t="s">
        <v>48</v>
      </c>
      <c r="C16" s="43" t="s">
        <v>122</v>
      </c>
      <c r="D16" s="44" t="str">
        <f>C16</f>
        <v>Line 6 + Line 7c</v>
      </c>
    </row>
    <row r="17" spans="1:4" ht="9" customHeight="1">
      <c r="A17" s="58"/>
      <c r="B17" s="59"/>
      <c r="C17" s="60"/>
      <c r="D17" s="61"/>
    </row>
    <row r="18" spans="1:4" ht="16.5" customHeight="1">
      <c r="A18" s="162" t="s">
        <v>124</v>
      </c>
      <c r="B18" s="163"/>
      <c r="C18" s="62"/>
      <c r="D18" s="63"/>
    </row>
    <row r="19" spans="1:4" ht="26.25" customHeight="1">
      <c r="A19" s="64" t="s">
        <v>49</v>
      </c>
      <c r="B19" s="65" t="s">
        <v>192</v>
      </c>
      <c r="C19" s="66" t="s">
        <v>123</v>
      </c>
      <c r="D19" s="67" t="str">
        <f>C19</f>
        <v>4/1/09 Forward ==&gt; 7.04%</v>
      </c>
    </row>
    <row r="20" spans="1:4" ht="16.5" customHeight="1">
      <c r="A20" s="64" t="s">
        <v>50</v>
      </c>
      <c r="B20" s="65" t="s">
        <v>53</v>
      </c>
      <c r="C20" s="66" t="s">
        <v>87</v>
      </c>
      <c r="D20" s="67" t="str">
        <f>C20</f>
        <v>Line 8 x Line A</v>
      </c>
    </row>
    <row r="21" spans="1:4" ht="45" customHeight="1">
      <c r="A21" s="64" t="s">
        <v>51</v>
      </c>
      <c r="B21" s="65" t="s">
        <v>112</v>
      </c>
      <c r="C21" s="68" t="s">
        <v>88</v>
      </c>
      <c r="D21" s="69" t="str">
        <f>C21</f>
        <v>Line 8</v>
      </c>
    </row>
    <row r="22" spans="1:4" ht="51.75" customHeight="1">
      <c r="A22" s="64" t="s">
        <v>52</v>
      </c>
      <c r="B22" s="65" t="s">
        <v>113</v>
      </c>
      <c r="C22" s="68" t="s">
        <v>89</v>
      </c>
      <c r="D22" s="69" t="str">
        <f>C22</f>
        <v>Line 8 + Line B</v>
      </c>
    </row>
    <row r="23" spans="1:4" ht="33.75" customHeight="1" thickBot="1">
      <c r="A23" s="70" t="s">
        <v>76</v>
      </c>
      <c r="B23" s="168" t="s">
        <v>198</v>
      </c>
      <c r="C23" s="168"/>
      <c r="D23" s="169"/>
    </row>
    <row r="24" ht="12.75">
      <c r="A24" s="71"/>
    </row>
    <row r="25" ht="12.75">
      <c r="A25" s="71"/>
    </row>
  </sheetData>
  <sheetProtection/>
  <mergeCells count="5">
    <mergeCell ref="A18:B18"/>
    <mergeCell ref="A2:B2"/>
    <mergeCell ref="A10:B10"/>
    <mergeCell ref="A15:B15"/>
    <mergeCell ref="B23:D23"/>
  </mergeCells>
  <printOptions horizontalCentered="1"/>
  <pageMargins left="0" right="0" top="0.88" bottom="0.2" header="0.36" footer="0.23"/>
  <pageSetup horizontalDpi="600" verticalDpi="600" orientation="landscape" scale="83" r:id="rId2"/>
  <headerFooter alignWithMargins="0">
    <oddHeader>&amp;L&amp;G&amp;C&amp;"Arial,Bold"&amp;12MEDICAID - TRADITIONAL AND MANAGED CARE
INLIER PAYMENT&amp;RSample Payment
Calculation Worksheet
</oddHeader>
    <oddFooter>&amp;L&amp;A&amp;CPage &amp;P of &amp;N&amp;RJanuary 2016
</oddFooter>
  </headerFooter>
  <legacyDrawingHF r:id="rId1"/>
</worksheet>
</file>

<file path=xl/worksheets/sheet2.xml><?xml version="1.0" encoding="utf-8"?>
<worksheet xmlns="http://schemas.openxmlformats.org/spreadsheetml/2006/main" xmlns:r="http://schemas.openxmlformats.org/officeDocument/2006/relationships">
  <dimension ref="A1:E38"/>
  <sheetViews>
    <sheetView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A1" sqref="A1:D1"/>
    </sheetView>
  </sheetViews>
  <sheetFormatPr defaultColWidth="8.8515625" defaultRowHeight="12.75"/>
  <cols>
    <col min="1" max="1" width="7.28125" style="73" customWidth="1"/>
    <col min="2" max="2" width="37.7109375" style="72" customWidth="1"/>
    <col min="3" max="3" width="30.7109375" style="31" customWidth="1"/>
    <col min="4" max="4" width="30.00390625" style="31" customWidth="1"/>
    <col min="5" max="5" width="14.421875" style="31" customWidth="1"/>
    <col min="6" max="16384" width="8.8515625" style="31" customWidth="1"/>
  </cols>
  <sheetData>
    <row r="1" spans="1:4" s="74" customFormat="1" ht="35.25" customHeight="1" thickBot="1">
      <c r="A1" s="172" t="s">
        <v>347</v>
      </c>
      <c r="B1" s="173"/>
      <c r="C1" s="173"/>
      <c r="D1" s="174"/>
    </row>
    <row r="2" spans="1:4" s="28" customFormat="1" ht="108" customHeight="1" thickBot="1">
      <c r="A2" s="99" t="s">
        <v>114</v>
      </c>
      <c r="B2" s="25" t="s">
        <v>24</v>
      </c>
      <c r="C2" s="26" t="s">
        <v>109</v>
      </c>
      <c r="D2" s="27" t="s">
        <v>203</v>
      </c>
    </row>
    <row r="3" spans="1:4" ht="15" customHeight="1">
      <c r="A3" s="170" t="s">
        <v>180</v>
      </c>
      <c r="B3" s="171"/>
      <c r="C3" s="29" t="s">
        <v>25</v>
      </c>
      <c r="D3" s="30" t="s">
        <v>25</v>
      </c>
    </row>
    <row r="4" spans="1:4" ht="18" customHeight="1">
      <c r="A4" s="75" t="s">
        <v>37</v>
      </c>
      <c r="B4" s="42" t="s">
        <v>64</v>
      </c>
      <c r="C4" s="76"/>
      <c r="D4" s="77"/>
    </row>
    <row r="5" spans="1:4" ht="19.5" customHeight="1">
      <c r="A5" s="54" t="s">
        <v>30</v>
      </c>
      <c r="B5" s="42" t="s">
        <v>55</v>
      </c>
      <c r="C5" s="43" t="s">
        <v>2</v>
      </c>
      <c r="D5" s="44" t="s">
        <v>2</v>
      </c>
    </row>
    <row r="6" spans="1:4" ht="19.5" customHeight="1">
      <c r="A6" s="54" t="s">
        <v>31</v>
      </c>
      <c r="B6" s="47" t="s">
        <v>63</v>
      </c>
      <c r="C6" s="43" t="s">
        <v>2</v>
      </c>
      <c r="D6" s="44" t="s">
        <v>2</v>
      </c>
    </row>
    <row r="7" spans="1:4" ht="19.5" customHeight="1">
      <c r="A7" s="54" t="s">
        <v>32</v>
      </c>
      <c r="B7" s="47" t="s">
        <v>93</v>
      </c>
      <c r="C7" s="43" t="s">
        <v>7</v>
      </c>
      <c r="D7" s="44" t="s">
        <v>7</v>
      </c>
    </row>
    <row r="8" spans="1:4" ht="19.5" customHeight="1">
      <c r="A8" s="32" t="s">
        <v>39</v>
      </c>
      <c r="B8" s="78" t="s">
        <v>65</v>
      </c>
      <c r="C8" s="79" t="s">
        <v>66</v>
      </c>
      <c r="D8" s="80" t="s">
        <v>66</v>
      </c>
    </row>
    <row r="9" spans="1:4" ht="36.75" customHeight="1">
      <c r="A9" s="175" t="s">
        <v>199</v>
      </c>
      <c r="B9" s="176"/>
      <c r="C9" s="176"/>
      <c r="D9" s="177"/>
    </row>
    <row r="10" spans="1:4" s="36" customFormat="1" ht="18" customHeight="1">
      <c r="A10" s="81" t="s">
        <v>29</v>
      </c>
      <c r="B10" s="82"/>
      <c r="C10" s="83"/>
      <c r="D10" s="84"/>
    </row>
    <row r="11" spans="1:4" ht="25.5">
      <c r="A11" s="32" t="s">
        <v>38</v>
      </c>
      <c r="B11" s="38" t="s">
        <v>172</v>
      </c>
      <c r="C11" s="39" t="s">
        <v>134</v>
      </c>
      <c r="D11" s="40" t="s">
        <v>137</v>
      </c>
    </row>
    <row r="12" spans="1:4" ht="25.5">
      <c r="A12" s="32" t="s">
        <v>34</v>
      </c>
      <c r="B12" s="42" t="s">
        <v>1</v>
      </c>
      <c r="C12" s="43" t="s">
        <v>133</v>
      </c>
      <c r="D12" s="44" t="str">
        <f>C12</f>
        <v>SIW APR-DRG Table (DOH*) </v>
      </c>
    </row>
    <row r="13" spans="1:4" ht="12.75">
      <c r="A13" s="32" t="s">
        <v>35</v>
      </c>
      <c r="B13" s="42" t="s">
        <v>118</v>
      </c>
      <c r="C13" s="43" t="s">
        <v>23</v>
      </c>
      <c r="D13" s="44" t="str">
        <f>C13</f>
        <v>Line 3 x Line 4</v>
      </c>
    </row>
    <row r="14" spans="1:4" ht="25.5">
      <c r="A14" s="75" t="s">
        <v>36</v>
      </c>
      <c r="B14" s="49" t="s">
        <v>173</v>
      </c>
      <c r="C14" s="43" t="s">
        <v>133</v>
      </c>
      <c r="D14" s="44" t="str">
        <f>C14</f>
        <v>SIW APR-DRG Table (DOH*) </v>
      </c>
    </row>
    <row r="15" spans="1:4" ht="19.5" customHeight="1">
      <c r="A15" s="85" t="s">
        <v>40</v>
      </c>
      <c r="B15" s="42" t="s">
        <v>6</v>
      </c>
      <c r="C15" s="43" t="s">
        <v>174</v>
      </c>
      <c r="D15" s="44" t="str">
        <f>C15</f>
        <v>Line 5 / Line 6</v>
      </c>
    </row>
    <row r="16" spans="1:4" ht="19.5" customHeight="1">
      <c r="A16" s="86" t="s">
        <v>41</v>
      </c>
      <c r="B16" s="38" t="s">
        <v>82</v>
      </c>
      <c r="C16" s="34"/>
      <c r="D16" s="35"/>
    </row>
    <row r="17" spans="1:4" ht="26.25" customHeight="1">
      <c r="A17" s="87" t="s">
        <v>30</v>
      </c>
      <c r="B17" s="38" t="s">
        <v>178</v>
      </c>
      <c r="C17" s="88">
        <v>1</v>
      </c>
      <c r="D17" s="89">
        <v>1</v>
      </c>
    </row>
    <row r="18" spans="1:4" ht="12.75">
      <c r="A18" s="90"/>
      <c r="B18" s="91" t="s">
        <v>33</v>
      </c>
      <c r="C18" s="91" t="s">
        <v>54</v>
      </c>
      <c r="D18" s="92" t="s">
        <v>54</v>
      </c>
    </row>
    <row r="19" spans="1:5" ht="26.25" customHeight="1">
      <c r="A19" s="93" t="s">
        <v>31</v>
      </c>
      <c r="B19" s="94" t="s">
        <v>77</v>
      </c>
      <c r="C19" s="95">
        <v>1.2</v>
      </c>
      <c r="D19" s="96">
        <v>1.2</v>
      </c>
      <c r="E19" s="97"/>
    </row>
    <row r="20" spans="1:4" ht="19.5" customHeight="1">
      <c r="A20" s="85" t="s">
        <v>42</v>
      </c>
      <c r="B20" s="42" t="s">
        <v>8</v>
      </c>
      <c r="C20" s="45" t="s">
        <v>190</v>
      </c>
      <c r="D20" s="46" t="str">
        <f>C20</f>
        <v>Line 7 x  Line 8a (or 8b)</v>
      </c>
    </row>
    <row r="21" spans="1:4" ht="25.5">
      <c r="A21" s="85" t="s">
        <v>56</v>
      </c>
      <c r="B21" s="98" t="s">
        <v>175</v>
      </c>
      <c r="C21" s="39" t="s">
        <v>176</v>
      </c>
      <c r="D21" s="40" t="s">
        <v>200</v>
      </c>
    </row>
    <row r="22" spans="1:4" ht="25.5" customHeight="1">
      <c r="A22" s="85" t="s">
        <v>57</v>
      </c>
      <c r="B22" s="42" t="s">
        <v>193</v>
      </c>
      <c r="C22" s="45" t="s">
        <v>177</v>
      </c>
      <c r="D22" s="46" t="str">
        <f>C22</f>
        <v>Line 9 + Line 10</v>
      </c>
    </row>
    <row r="23" spans="1:4" ht="19.5" customHeight="1">
      <c r="A23" s="164" t="s">
        <v>67</v>
      </c>
      <c r="B23" s="165"/>
      <c r="C23" s="29" t="s">
        <v>25</v>
      </c>
      <c r="D23" s="30" t="s">
        <v>25</v>
      </c>
    </row>
    <row r="24" spans="1:4" ht="17.25" customHeight="1">
      <c r="A24" s="85" t="s">
        <v>58</v>
      </c>
      <c r="B24" s="42" t="s">
        <v>181</v>
      </c>
      <c r="C24" s="45" t="s">
        <v>179</v>
      </c>
      <c r="D24" s="46" t="str">
        <f>C24</f>
        <v>Line 11 x Line 1c</v>
      </c>
    </row>
    <row r="25" spans="1:4" ht="33" customHeight="1">
      <c r="A25" s="85" t="s">
        <v>59</v>
      </c>
      <c r="B25" s="47" t="s">
        <v>117</v>
      </c>
      <c r="C25" s="39" t="s">
        <v>135</v>
      </c>
      <c r="D25" s="44" t="s">
        <v>84</v>
      </c>
    </row>
    <row r="26" spans="1:4" ht="18" customHeight="1">
      <c r="A26" s="85" t="s">
        <v>60</v>
      </c>
      <c r="B26" s="47" t="s">
        <v>73</v>
      </c>
      <c r="C26" s="39" t="s">
        <v>182</v>
      </c>
      <c r="D26" s="48" t="s">
        <v>183</v>
      </c>
    </row>
    <row r="27" spans="1:4" ht="19.5" customHeight="1">
      <c r="A27" s="85" t="s">
        <v>68</v>
      </c>
      <c r="B27" s="42" t="s">
        <v>69</v>
      </c>
      <c r="C27" s="76"/>
      <c r="D27" s="77"/>
    </row>
    <row r="28" spans="1:4" ht="19.5" customHeight="1">
      <c r="A28" s="54" t="s">
        <v>30</v>
      </c>
      <c r="B28" s="42" t="s">
        <v>70</v>
      </c>
      <c r="C28" s="43" t="s">
        <v>132</v>
      </c>
      <c r="D28" s="44" t="str">
        <f>C28</f>
        <v>Inlier Tab, Line 6</v>
      </c>
    </row>
    <row r="29" spans="1:4" ht="19.5" customHeight="1">
      <c r="A29" s="85" t="s">
        <v>71</v>
      </c>
      <c r="B29" s="42" t="s">
        <v>72</v>
      </c>
      <c r="C29" s="43" t="s">
        <v>186</v>
      </c>
      <c r="D29" s="44" t="str">
        <f>C29</f>
        <v>Lesser of Line 14 or Line 15a</v>
      </c>
    </row>
    <row r="30" spans="1:4" ht="19.5" customHeight="1">
      <c r="A30" s="85" t="s">
        <v>184</v>
      </c>
      <c r="B30" s="42" t="s">
        <v>47</v>
      </c>
      <c r="C30" s="43" t="s">
        <v>131</v>
      </c>
      <c r="D30" s="44" t="str">
        <f>C30</f>
        <v>Inlier Tab, Line 7c</v>
      </c>
    </row>
    <row r="31" spans="1:4" ht="19.5" customHeight="1">
      <c r="A31" s="85" t="s">
        <v>185</v>
      </c>
      <c r="B31" s="42" t="s">
        <v>75</v>
      </c>
      <c r="C31" s="43" t="s">
        <v>187</v>
      </c>
      <c r="D31" s="44" t="str">
        <f>C31</f>
        <v>Line 16 + Line 17</v>
      </c>
    </row>
    <row r="32" spans="1:4" ht="9.75" customHeight="1">
      <c r="A32" s="58"/>
      <c r="B32" s="59"/>
      <c r="C32" s="60"/>
      <c r="D32" s="61"/>
    </row>
    <row r="33" spans="1:4" ht="16.5" customHeight="1">
      <c r="A33" s="162" t="s">
        <v>124</v>
      </c>
      <c r="B33" s="163"/>
      <c r="C33" s="62" t="s">
        <v>25</v>
      </c>
      <c r="D33" s="63" t="s">
        <v>25</v>
      </c>
    </row>
    <row r="34" spans="1:4" ht="26.25" customHeight="1">
      <c r="A34" s="64" t="s">
        <v>49</v>
      </c>
      <c r="B34" s="65" t="s">
        <v>192</v>
      </c>
      <c r="C34" s="66" t="s">
        <v>123</v>
      </c>
      <c r="D34" s="67" t="str">
        <f>C34</f>
        <v>4/1/09 Forward ==&gt; 7.04%</v>
      </c>
    </row>
    <row r="35" spans="1:4" ht="16.5" customHeight="1">
      <c r="A35" s="64" t="s">
        <v>50</v>
      </c>
      <c r="B35" s="65" t="s">
        <v>53</v>
      </c>
      <c r="C35" s="66" t="s">
        <v>188</v>
      </c>
      <c r="D35" s="67" t="str">
        <f>C35</f>
        <v>Line 18 x Line A</v>
      </c>
    </row>
    <row r="36" spans="1:4" ht="45" customHeight="1">
      <c r="A36" s="64" t="s">
        <v>51</v>
      </c>
      <c r="B36" s="65" t="s">
        <v>112</v>
      </c>
      <c r="C36" s="68" t="s">
        <v>195</v>
      </c>
      <c r="D36" s="69" t="str">
        <f>C36</f>
        <v>Line 18</v>
      </c>
    </row>
    <row r="37" spans="1:4" ht="51.75" customHeight="1">
      <c r="A37" s="64" t="s">
        <v>52</v>
      </c>
      <c r="B37" s="65" t="s">
        <v>111</v>
      </c>
      <c r="C37" s="68" t="s">
        <v>189</v>
      </c>
      <c r="D37" s="69" t="str">
        <f>C37</f>
        <v>Line 18 + Line B</v>
      </c>
    </row>
    <row r="38" spans="1:4" ht="34.5" customHeight="1" thickBot="1">
      <c r="A38" s="70" t="s">
        <v>76</v>
      </c>
      <c r="B38" s="168" t="s">
        <v>198</v>
      </c>
      <c r="C38" s="168"/>
      <c r="D38" s="169"/>
    </row>
  </sheetData>
  <sheetProtection/>
  <mergeCells count="6">
    <mergeCell ref="B38:D38"/>
    <mergeCell ref="A33:B33"/>
    <mergeCell ref="A23:B23"/>
    <mergeCell ref="A3:B3"/>
    <mergeCell ref="A1:D1"/>
    <mergeCell ref="A9:D9"/>
  </mergeCells>
  <printOptions horizontalCentered="1"/>
  <pageMargins left="0.17" right="0.17" top="0.79" bottom="0.35" header="0.17" footer="0.16"/>
  <pageSetup horizontalDpi="600" verticalDpi="600" orientation="landscape" scale="90" r:id="rId2"/>
  <headerFooter alignWithMargins="0">
    <oddHeader>&amp;L&amp;G&amp;C&amp;"Arial,Bold"&amp;12MEDICAID - TRADITIONAL AND MANAGED CARE
TRANSFER PAYMENT&amp;RSample Payment
Calculation Worksheet
</oddHeader>
    <oddFooter>&amp;L&amp;A&amp;CPage &amp;P of &amp;N&amp;RJanuary 2016
</oddFooter>
  </headerFooter>
  <rowBreaks count="1" manualBreakCount="1">
    <brk id="22" max="4" man="1"/>
  </rowBreaks>
  <legacyDrawingHF r:id="rId1"/>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D1"/>
    </sheetView>
  </sheetViews>
  <sheetFormatPr defaultColWidth="8.8515625" defaultRowHeight="12.75"/>
  <cols>
    <col min="1" max="1" width="6.421875" style="73" customWidth="1"/>
    <col min="2" max="2" width="38.8515625" style="72" customWidth="1"/>
    <col min="3" max="3" width="31.57421875" style="31" customWidth="1"/>
    <col min="4" max="4" width="30.28125" style="31" customWidth="1"/>
    <col min="5" max="16384" width="8.8515625" style="31" customWidth="1"/>
  </cols>
  <sheetData>
    <row r="1" spans="1:4" ht="39" customHeight="1" thickBot="1">
      <c r="A1" s="178" t="s">
        <v>346</v>
      </c>
      <c r="B1" s="179"/>
      <c r="C1" s="179"/>
      <c r="D1" s="180"/>
    </row>
    <row r="2" spans="1:4" ht="121.5" customHeight="1" thickBot="1">
      <c r="A2" s="24" t="s">
        <v>114</v>
      </c>
      <c r="B2" s="25" t="s">
        <v>24</v>
      </c>
      <c r="C2" s="26" t="s">
        <v>109</v>
      </c>
      <c r="D2" s="27" t="s">
        <v>334</v>
      </c>
    </row>
    <row r="3" spans="1:4" ht="15" customHeight="1">
      <c r="A3" s="164" t="s">
        <v>9</v>
      </c>
      <c r="B3" s="165"/>
      <c r="C3" s="29" t="s">
        <v>25</v>
      </c>
      <c r="D3" s="30" t="s">
        <v>25</v>
      </c>
    </row>
    <row r="4" spans="1:4" ht="25.5">
      <c r="A4" s="85" t="s">
        <v>37</v>
      </c>
      <c r="B4" s="100" t="s">
        <v>10</v>
      </c>
      <c r="C4" s="43" t="s">
        <v>91</v>
      </c>
      <c r="D4" s="44" t="s">
        <v>91</v>
      </c>
    </row>
    <row r="5" spans="1:4" ht="25.5">
      <c r="A5" s="85" t="s">
        <v>39</v>
      </c>
      <c r="B5" s="42" t="s">
        <v>83</v>
      </c>
      <c r="C5" s="101"/>
      <c r="D5" s="102"/>
    </row>
    <row r="6" spans="1:4" ht="19.5" customHeight="1">
      <c r="A6" s="85"/>
      <c r="B6" s="42" t="s">
        <v>11</v>
      </c>
      <c r="C6" s="43" t="s">
        <v>91</v>
      </c>
      <c r="D6" s="44" t="s">
        <v>91</v>
      </c>
    </row>
    <row r="7" spans="1:4" ht="19.5" customHeight="1">
      <c r="A7" s="85"/>
      <c r="B7" s="42" t="s">
        <v>12</v>
      </c>
      <c r="C7" s="43" t="s">
        <v>91</v>
      </c>
      <c r="D7" s="44" t="s">
        <v>91</v>
      </c>
    </row>
    <row r="8" spans="1:4" ht="19.5" customHeight="1">
      <c r="A8" s="85"/>
      <c r="B8" s="42" t="s">
        <v>17</v>
      </c>
      <c r="C8" s="43" t="s">
        <v>91</v>
      </c>
      <c r="D8" s="44" t="s">
        <v>91</v>
      </c>
    </row>
    <row r="9" spans="1:4" ht="19.5" customHeight="1">
      <c r="A9" s="85"/>
      <c r="B9" s="42" t="s">
        <v>92</v>
      </c>
      <c r="C9" s="43" t="s">
        <v>91</v>
      </c>
      <c r="D9" s="44" t="s">
        <v>91</v>
      </c>
    </row>
    <row r="10" spans="1:4" ht="19.5" customHeight="1">
      <c r="A10" s="85"/>
      <c r="B10" s="42" t="s">
        <v>13</v>
      </c>
      <c r="C10" s="43" t="s">
        <v>91</v>
      </c>
      <c r="D10" s="44" t="s">
        <v>91</v>
      </c>
    </row>
    <row r="11" spans="1:4" ht="19.5" customHeight="1">
      <c r="A11" s="85"/>
      <c r="B11" s="42" t="s">
        <v>18</v>
      </c>
      <c r="C11" s="43" t="s">
        <v>20</v>
      </c>
      <c r="D11" s="44" t="s">
        <v>20</v>
      </c>
    </row>
    <row r="12" spans="1:4" ht="19.5" customHeight="1">
      <c r="A12" s="85" t="s">
        <v>38</v>
      </c>
      <c r="B12" s="42" t="s">
        <v>14</v>
      </c>
      <c r="C12" s="43" t="s">
        <v>19</v>
      </c>
      <c r="D12" s="44" t="s">
        <v>19</v>
      </c>
    </row>
    <row r="13" spans="1:4" ht="25.5">
      <c r="A13" s="85" t="s">
        <v>34</v>
      </c>
      <c r="B13" s="42" t="s">
        <v>15</v>
      </c>
      <c r="C13" s="39" t="s">
        <v>138</v>
      </c>
      <c r="D13" s="40" t="s">
        <v>201</v>
      </c>
    </row>
    <row r="14" spans="1:4" ht="25.5">
      <c r="A14" s="85" t="s">
        <v>35</v>
      </c>
      <c r="B14" s="42" t="s">
        <v>16</v>
      </c>
      <c r="C14" s="45" t="s">
        <v>23</v>
      </c>
      <c r="D14" s="46" t="s">
        <v>23</v>
      </c>
    </row>
    <row r="15" spans="1:4" ht="18" customHeight="1">
      <c r="A15" s="57" t="s">
        <v>36</v>
      </c>
      <c r="B15" s="103" t="s">
        <v>139</v>
      </c>
      <c r="C15" s="101"/>
      <c r="D15" s="102"/>
    </row>
    <row r="16" spans="1:4" ht="30" customHeight="1">
      <c r="A16" s="104"/>
      <c r="B16" s="49" t="s">
        <v>143</v>
      </c>
      <c r="C16" s="43" t="s">
        <v>140</v>
      </c>
      <c r="D16" s="44" t="s">
        <v>140</v>
      </c>
    </row>
    <row r="17" spans="1:4" ht="25.5">
      <c r="A17" s="85"/>
      <c r="B17" s="42" t="s">
        <v>141</v>
      </c>
      <c r="C17" s="39" t="s">
        <v>142</v>
      </c>
      <c r="D17" s="40" t="s">
        <v>202</v>
      </c>
    </row>
    <row r="18" spans="1:4" ht="19.5" customHeight="1">
      <c r="A18" s="85"/>
      <c r="B18" s="42" t="s">
        <v>144</v>
      </c>
      <c r="C18" s="43" t="s">
        <v>145</v>
      </c>
      <c r="D18" s="44" t="str">
        <f>C18</f>
        <v>Line 6a x Line 6b</v>
      </c>
    </row>
    <row r="19" spans="1:4" ht="17.25" customHeight="1">
      <c r="A19" s="75" t="s">
        <v>40</v>
      </c>
      <c r="B19" s="105" t="s">
        <v>79</v>
      </c>
      <c r="C19" s="101"/>
      <c r="D19" s="102"/>
    </row>
    <row r="20" spans="1:4" ht="12.75">
      <c r="A20" s="85"/>
      <c r="B20" s="47" t="s">
        <v>80</v>
      </c>
      <c r="C20" s="106" t="s">
        <v>146</v>
      </c>
      <c r="D20" s="107" t="str">
        <f>C20</f>
        <v>Is Line 5 &gt; 6c?</v>
      </c>
    </row>
    <row r="21" spans="1:4" ht="26.25" thickBot="1">
      <c r="A21" s="86"/>
      <c r="B21" s="78" t="s">
        <v>170</v>
      </c>
      <c r="C21" s="108" t="s">
        <v>81</v>
      </c>
      <c r="D21" s="109" t="s">
        <v>81</v>
      </c>
    </row>
    <row r="22" spans="1:4" ht="19.5" customHeight="1" thickBot="1">
      <c r="A22" s="181" t="s">
        <v>150</v>
      </c>
      <c r="B22" s="182"/>
      <c r="C22" s="182"/>
      <c r="D22" s="183"/>
    </row>
    <row r="23" spans="1:4" ht="18" customHeight="1" thickBot="1">
      <c r="A23" s="184" t="s">
        <v>171</v>
      </c>
      <c r="B23" s="185"/>
      <c r="C23" s="185"/>
      <c r="D23" s="186"/>
    </row>
    <row r="24" spans="1:4" ht="24" customHeight="1">
      <c r="A24" s="166" t="s">
        <v>9</v>
      </c>
      <c r="B24" s="167"/>
      <c r="C24" s="29" t="s">
        <v>25</v>
      </c>
      <c r="D24" s="30" t="s">
        <v>25</v>
      </c>
    </row>
    <row r="25" spans="1:4" ht="38.25">
      <c r="A25" s="41" t="s">
        <v>41</v>
      </c>
      <c r="B25" s="47" t="s">
        <v>169</v>
      </c>
      <c r="C25" s="110" t="s">
        <v>147</v>
      </c>
      <c r="D25" s="111" t="str">
        <f>C25</f>
        <v>Line 5 - Line 6c</v>
      </c>
    </row>
    <row r="26" spans="1:4" ht="12.75">
      <c r="A26" s="41" t="s">
        <v>42</v>
      </c>
      <c r="B26" s="42" t="s">
        <v>48</v>
      </c>
      <c r="C26" s="112" t="s">
        <v>148</v>
      </c>
      <c r="D26" s="113" t="str">
        <f>C26</f>
        <v>Inlier Worksheet Tab, Line 8</v>
      </c>
    </row>
    <row r="27" spans="1:4" ht="12.75">
      <c r="A27" s="57" t="s">
        <v>56</v>
      </c>
      <c r="B27" s="114" t="s">
        <v>61</v>
      </c>
      <c r="C27" s="115" t="s">
        <v>149</v>
      </c>
      <c r="D27" s="116" t="str">
        <f>C27</f>
        <v>Line 8 + Line 9</v>
      </c>
    </row>
    <row r="28" spans="1:4" ht="12.75">
      <c r="A28" s="58"/>
      <c r="B28" s="59"/>
      <c r="C28" s="60"/>
      <c r="D28" s="61"/>
    </row>
    <row r="29" spans="1:4" ht="15">
      <c r="A29" s="162" t="s">
        <v>124</v>
      </c>
      <c r="B29" s="163"/>
      <c r="C29" s="62" t="s">
        <v>25</v>
      </c>
      <c r="D29" s="63" t="s">
        <v>25</v>
      </c>
    </row>
    <row r="30" spans="1:4" ht="25.5">
      <c r="A30" s="64" t="s">
        <v>49</v>
      </c>
      <c r="B30" s="65" t="s">
        <v>192</v>
      </c>
      <c r="C30" s="66" t="s">
        <v>123</v>
      </c>
      <c r="D30" s="67" t="str">
        <f>C30</f>
        <v>4/1/09 Forward ==&gt; 7.04%</v>
      </c>
    </row>
    <row r="31" spans="1:4" ht="12.75">
      <c r="A31" s="64" t="s">
        <v>50</v>
      </c>
      <c r="B31" s="65" t="s">
        <v>53</v>
      </c>
      <c r="C31" s="66" t="s">
        <v>151</v>
      </c>
      <c r="D31" s="67" t="str">
        <f>C31</f>
        <v>Line 10 x Line A</v>
      </c>
    </row>
    <row r="32" spans="1:4" ht="51">
      <c r="A32" s="64" t="s">
        <v>51</v>
      </c>
      <c r="B32" s="65" t="s">
        <v>112</v>
      </c>
      <c r="C32" s="68" t="s">
        <v>152</v>
      </c>
      <c r="D32" s="69" t="str">
        <f>C32</f>
        <v>Line 10</v>
      </c>
    </row>
    <row r="33" spans="1:4" ht="51">
      <c r="A33" s="64" t="s">
        <v>52</v>
      </c>
      <c r="B33" s="65" t="s">
        <v>111</v>
      </c>
      <c r="C33" s="68" t="s">
        <v>153</v>
      </c>
      <c r="D33" s="69" t="str">
        <f>C33</f>
        <v>Line 10 + Line B</v>
      </c>
    </row>
    <row r="34" spans="1:4" ht="39.75" customHeight="1">
      <c r="A34" s="117" t="s">
        <v>105</v>
      </c>
      <c r="B34" s="187" t="s">
        <v>335</v>
      </c>
      <c r="C34" s="187"/>
      <c r="D34" s="188"/>
    </row>
    <row r="35" spans="1:4" ht="32.25" customHeight="1" thickBot="1">
      <c r="A35" s="70" t="s">
        <v>76</v>
      </c>
      <c r="B35" s="168" t="s">
        <v>198</v>
      </c>
      <c r="C35" s="168"/>
      <c r="D35" s="169"/>
    </row>
    <row r="36" ht="12.75">
      <c r="C36" s="118"/>
    </row>
  </sheetData>
  <sheetProtection/>
  <mergeCells count="8">
    <mergeCell ref="B35:D35"/>
    <mergeCell ref="A1:D1"/>
    <mergeCell ref="A22:D22"/>
    <mergeCell ref="A23:D23"/>
    <mergeCell ref="B34:D34"/>
    <mergeCell ref="A29:B29"/>
    <mergeCell ref="A3:B3"/>
    <mergeCell ref="A24:B24"/>
  </mergeCells>
  <printOptions horizontalCentered="1"/>
  <pageMargins left="0.41" right="0.16" top="0.7" bottom="0.35" header="0.24" footer="0.16"/>
  <pageSetup fitToHeight="0" horizontalDpi="600" verticalDpi="600" orientation="landscape" scale="80" r:id="rId2"/>
  <headerFooter alignWithMargins="0">
    <oddHeader>&amp;L&amp;G&amp;C&amp;"Arial,Bold"&amp;12MEDICAID - TRADITIONAL AND MANAGED CARE
HIGH COST OUTLIER PAYMENT&amp;RSample Payment
Calculation Worksheet
</oddHeader>
    <oddFooter>&amp;L&amp;A&amp;CPage &amp;P of &amp;N&amp;RJanuary 2016</oddFooter>
  </headerFooter>
  <legacyDrawingHF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
    </sheetView>
  </sheetViews>
  <sheetFormatPr defaultColWidth="8.8515625" defaultRowHeight="12.75"/>
  <cols>
    <col min="1" max="1" width="7.140625" style="73" customWidth="1"/>
    <col min="2" max="2" width="44.28125" style="72" customWidth="1"/>
    <col min="3" max="3" width="34.28125" style="31" customWidth="1"/>
    <col min="4" max="4" width="32.28125" style="31" customWidth="1"/>
    <col min="5" max="16384" width="8.8515625" style="31" customWidth="1"/>
  </cols>
  <sheetData>
    <row r="1" spans="1:4" ht="69.75" customHeight="1" thickBot="1">
      <c r="A1" s="24" t="s">
        <v>114</v>
      </c>
      <c r="B1" s="25" t="s">
        <v>24</v>
      </c>
      <c r="C1" s="121" t="s">
        <v>110</v>
      </c>
      <c r="D1" s="121" t="s">
        <v>126</v>
      </c>
    </row>
    <row r="2" spans="1:4" ht="15" customHeight="1">
      <c r="A2" s="192" t="s">
        <v>22</v>
      </c>
      <c r="B2" s="193"/>
      <c r="C2" s="29" t="s">
        <v>25</v>
      </c>
      <c r="D2" s="29" t="s">
        <v>25</v>
      </c>
    </row>
    <row r="3" spans="1:4" ht="19.5" customHeight="1">
      <c r="A3" s="122" t="s">
        <v>37</v>
      </c>
      <c r="B3" s="42" t="s">
        <v>21</v>
      </c>
      <c r="C3" s="101"/>
      <c r="D3" s="101"/>
    </row>
    <row r="4" spans="1:4" ht="18" customHeight="1">
      <c r="A4" s="42"/>
      <c r="B4" s="42" t="s">
        <v>4</v>
      </c>
      <c r="C4" s="43" t="s">
        <v>2</v>
      </c>
      <c r="D4" s="43" t="str">
        <f>C4</f>
        <v>Medical Record</v>
      </c>
    </row>
    <row r="5" spans="1:4" ht="18" customHeight="1">
      <c r="A5" s="42"/>
      <c r="B5" s="49" t="s">
        <v>26</v>
      </c>
      <c r="C5" s="43" t="s">
        <v>2</v>
      </c>
      <c r="D5" s="43" t="str">
        <f>C5</f>
        <v>Medical Record</v>
      </c>
    </row>
    <row r="6" spans="1:4" ht="18" customHeight="1">
      <c r="A6" s="42"/>
      <c r="B6" s="49" t="s">
        <v>27</v>
      </c>
      <c r="C6" s="43" t="s">
        <v>5</v>
      </c>
      <c r="D6" s="43" t="str">
        <f>C6</f>
        <v>Line 1a - Line 1b</v>
      </c>
    </row>
    <row r="7" spans="1:4" ht="47.25" customHeight="1">
      <c r="A7" s="122" t="s">
        <v>39</v>
      </c>
      <c r="B7" s="47" t="s">
        <v>336</v>
      </c>
      <c r="C7" s="43" t="s">
        <v>232</v>
      </c>
      <c r="D7" s="43" t="s">
        <v>234</v>
      </c>
    </row>
    <row r="8" spans="1:4" ht="27.75" customHeight="1">
      <c r="A8" s="122" t="s">
        <v>38</v>
      </c>
      <c r="B8" s="42" t="s">
        <v>107</v>
      </c>
      <c r="C8" s="45" t="s">
        <v>125</v>
      </c>
      <c r="D8" s="45" t="str">
        <f>C8</f>
        <v>Line 2 x Line 1c</v>
      </c>
    </row>
    <row r="9" spans="1:4" ht="14.25" customHeight="1">
      <c r="A9" s="195" t="s">
        <v>44</v>
      </c>
      <c r="B9" s="195"/>
      <c r="C9" s="123" t="s">
        <v>78</v>
      </c>
      <c r="D9" s="123" t="s">
        <v>78</v>
      </c>
    </row>
    <row r="10" spans="1:4" ht="17.25" customHeight="1">
      <c r="A10" s="122" t="s">
        <v>34</v>
      </c>
      <c r="B10" s="49" t="s">
        <v>43</v>
      </c>
      <c r="C10" s="34"/>
      <c r="D10" s="34"/>
    </row>
    <row r="11" spans="1:4" ht="54.75" customHeight="1">
      <c r="A11" s="124" t="s">
        <v>30</v>
      </c>
      <c r="B11" s="49" t="s">
        <v>85</v>
      </c>
      <c r="C11" s="43" t="s">
        <v>233</v>
      </c>
      <c r="D11" s="43" t="s">
        <v>235</v>
      </c>
    </row>
    <row r="12" spans="1:4" ht="19.5" customHeight="1">
      <c r="A12" s="124" t="s">
        <v>31</v>
      </c>
      <c r="B12" s="42" t="s">
        <v>3</v>
      </c>
      <c r="C12" s="43" t="s">
        <v>46</v>
      </c>
      <c r="D12" s="43" t="str">
        <f>C12</f>
        <v>Line 1b</v>
      </c>
    </row>
    <row r="13" spans="1:4" ht="19.5" customHeight="1">
      <c r="A13" s="124" t="s">
        <v>32</v>
      </c>
      <c r="B13" s="42" t="s">
        <v>47</v>
      </c>
      <c r="C13" s="45" t="s">
        <v>127</v>
      </c>
      <c r="D13" s="45" t="str">
        <f>C13</f>
        <v>Line 4a x Line 4b</v>
      </c>
    </row>
    <row r="14" spans="1:4" ht="13.5" customHeight="1">
      <c r="A14" s="195" t="s">
        <v>62</v>
      </c>
      <c r="B14" s="195"/>
      <c r="C14" s="55"/>
      <c r="D14" s="55"/>
    </row>
    <row r="15" spans="1:4" ht="25.5">
      <c r="A15" s="125" t="s">
        <v>35</v>
      </c>
      <c r="B15" s="42" t="s">
        <v>86</v>
      </c>
      <c r="C15" s="43" t="s">
        <v>128</v>
      </c>
      <c r="D15" s="43" t="str">
        <f>C15</f>
        <v>Line 3 + Line 4c</v>
      </c>
    </row>
    <row r="16" spans="1:4" ht="12.75">
      <c r="A16" s="126"/>
      <c r="B16" s="59"/>
      <c r="C16" s="60"/>
      <c r="D16" s="60"/>
    </row>
    <row r="17" spans="1:4" ht="15">
      <c r="A17" s="194" t="s">
        <v>124</v>
      </c>
      <c r="B17" s="163"/>
      <c r="C17" s="62" t="s">
        <v>25</v>
      </c>
      <c r="D17" s="62" t="s">
        <v>25</v>
      </c>
    </row>
    <row r="18" spans="1:4" ht="25.5">
      <c r="A18" s="127" t="s">
        <v>49</v>
      </c>
      <c r="B18" s="65" t="s">
        <v>192</v>
      </c>
      <c r="C18" s="66" t="s">
        <v>123</v>
      </c>
      <c r="D18" s="66" t="str">
        <f>C18</f>
        <v>4/1/09 Forward ==&gt; 7.04%</v>
      </c>
    </row>
    <row r="19" spans="1:4" ht="15.75" customHeight="1">
      <c r="A19" s="127" t="s">
        <v>50</v>
      </c>
      <c r="B19" s="65" t="s">
        <v>53</v>
      </c>
      <c r="C19" s="66" t="s">
        <v>129</v>
      </c>
      <c r="D19" s="66" t="str">
        <f>C19</f>
        <v>Line 5 x Line A</v>
      </c>
    </row>
    <row r="20" spans="1:4" ht="39" customHeight="1">
      <c r="A20" s="127" t="s">
        <v>51</v>
      </c>
      <c r="B20" s="65" t="s">
        <v>112</v>
      </c>
      <c r="C20" s="68" t="s">
        <v>196</v>
      </c>
      <c r="D20" s="68" t="str">
        <f>C20</f>
        <v>Line 5</v>
      </c>
    </row>
    <row r="21" spans="1:4" ht="48" customHeight="1">
      <c r="A21" s="128" t="s">
        <v>52</v>
      </c>
      <c r="B21" s="129" t="s">
        <v>111</v>
      </c>
      <c r="C21" s="130" t="s">
        <v>130</v>
      </c>
      <c r="D21" s="130" t="str">
        <f>C21</f>
        <v>Line 5 + Line B</v>
      </c>
    </row>
    <row r="22" spans="1:4" ht="14.25">
      <c r="A22" s="131" t="s">
        <v>108</v>
      </c>
      <c r="B22" s="132"/>
      <c r="C22" s="133"/>
      <c r="D22" s="134"/>
    </row>
    <row r="23" spans="1:4" ht="27" customHeight="1">
      <c r="A23" s="189" t="s">
        <v>337</v>
      </c>
      <c r="B23" s="190"/>
      <c r="C23" s="190"/>
      <c r="D23" s="191"/>
    </row>
    <row r="24" spans="1:4" ht="30" customHeight="1">
      <c r="A24" s="189" t="s">
        <v>338</v>
      </c>
      <c r="B24" s="190"/>
      <c r="C24" s="190"/>
      <c r="D24" s="191"/>
    </row>
  </sheetData>
  <sheetProtection/>
  <mergeCells count="6">
    <mergeCell ref="A24:D24"/>
    <mergeCell ref="A23:D23"/>
    <mergeCell ref="A2:B2"/>
    <mergeCell ref="A17:B17"/>
    <mergeCell ref="A9:B9"/>
    <mergeCell ref="A14:B14"/>
  </mergeCells>
  <printOptions horizontalCentered="1"/>
  <pageMargins left="0.17" right="0.25" top="0.78" bottom="0.35" header="0.17" footer="0.16"/>
  <pageSetup horizontalDpi="600" verticalDpi="600" orientation="landscape" scale="85" r:id="rId2"/>
  <headerFooter alignWithMargins="0">
    <oddHeader>&amp;L&amp;G&amp;C&amp;"Arial,Bold"&amp;12MEDICAID - TRADITIONAL AND MANAGED CARE
EXEMPT UNIT/HOSPITAL - PAYMENTS&amp;RSample Payment
Calculation Worksheet
</oddHeader>
    <oddFooter>&amp;L&amp;A&amp;CPage &amp;P of &amp;N&amp;RJanuary 2016</oddFooter>
  </headerFooter>
  <legacyDrawingHF r:id="rId1"/>
</worksheet>
</file>

<file path=xl/worksheets/sheet5.xml><?xml version="1.0" encoding="utf-8"?>
<worksheet xmlns="http://schemas.openxmlformats.org/spreadsheetml/2006/main" xmlns:r="http://schemas.openxmlformats.org/officeDocument/2006/relationships">
  <dimension ref="A1:D59"/>
  <sheetViews>
    <sheetView zoomScalePageLayoutView="0" workbookViewId="0" topLeftCell="A1">
      <selection activeCell="A1" sqref="A1"/>
    </sheetView>
  </sheetViews>
  <sheetFormatPr defaultColWidth="8.8515625" defaultRowHeight="12.75"/>
  <cols>
    <col min="1" max="1" width="7.140625" style="73" customWidth="1"/>
    <col min="2" max="2" width="44.28125" style="72" customWidth="1"/>
    <col min="3" max="3" width="27.7109375" style="31" customWidth="1"/>
    <col min="4" max="4" width="27.8515625" style="31" customWidth="1"/>
    <col min="5" max="16384" width="8.8515625" style="31" customWidth="1"/>
  </cols>
  <sheetData>
    <row r="1" spans="1:4" ht="69.75" customHeight="1" thickBot="1">
      <c r="A1" s="24" t="s">
        <v>114</v>
      </c>
      <c r="B1" s="25" t="s">
        <v>24</v>
      </c>
      <c r="C1" s="121" t="s">
        <v>110</v>
      </c>
      <c r="D1" s="121" t="s">
        <v>126</v>
      </c>
    </row>
    <row r="2" spans="1:4" ht="15" customHeight="1">
      <c r="A2" s="192" t="s">
        <v>22</v>
      </c>
      <c r="B2" s="193"/>
      <c r="C2" s="29" t="s">
        <v>25</v>
      </c>
      <c r="D2" s="29" t="s">
        <v>25</v>
      </c>
    </row>
    <row r="3" spans="1:4" ht="12.75">
      <c r="A3" s="122" t="s">
        <v>37</v>
      </c>
      <c r="B3" s="42" t="s">
        <v>21</v>
      </c>
      <c r="C3" s="101"/>
      <c r="D3" s="101"/>
    </row>
    <row r="4" spans="1:4" ht="18" customHeight="1">
      <c r="A4" s="42"/>
      <c r="B4" s="42" t="s">
        <v>4</v>
      </c>
      <c r="C4" s="43" t="s">
        <v>2</v>
      </c>
      <c r="D4" s="43" t="str">
        <f>C4</f>
        <v>Medical Record</v>
      </c>
    </row>
    <row r="5" spans="1:4" ht="18" customHeight="1">
      <c r="A5" s="42"/>
      <c r="B5" s="49" t="s">
        <v>26</v>
      </c>
      <c r="C5" s="43" t="s">
        <v>2</v>
      </c>
      <c r="D5" s="43" t="str">
        <f>C5</f>
        <v>Medical Record</v>
      </c>
    </row>
    <row r="6" spans="1:4" ht="18" customHeight="1">
      <c r="A6" s="42"/>
      <c r="B6" s="49" t="s">
        <v>27</v>
      </c>
      <c r="C6" s="43" t="s">
        <v>5</v>
      </c>
      <c r="D6" s="43" t="str">
        <f>C6</f>
        <v>Line 1a - Line 1b</v>
      </c>
    </row>
    <row r="7" spans="1:4" ht="47.25" customHeight="1">
      <c r="A7" s="122" t="s">
        <v>39</v>
      </c>
      <c r="B7" s="47" t="s">
        <v>339</v>
      </c>
      <c r="C7" s="135" t="s">
        <v>273</v>
      </c>
      <c r="D7" s="135" t="s">
        <v>272</v>
      </c>
    </row>
    <row r="8" spans="1:4" ht="25.5">
      <c r="A8" s="122" t="s">
        <v>38</v>
      </c>
      <c r="B8" s="136" t="s">
        <v>221</v>
      </c>
      <c r="C8" s="137" t="s">
        <v>283</v>
      </c>
      <c r="D8" s="138" t="str">
        <f>C8</f>
        <v>*SIW APR-DRG Table (DOH) - Psych</v>
      </c>
    </row>
    <row r="9" spans="1:4" ht="25.5">
      <c r="A9" s="122" t="s">
        <v>34</v>
      </c>
      <c r="B9" s="136" t="s">
        <v>222</v>
      </c>
      <c r="C9" s="137" t="s">
        <v>345</v>
      </c>
      <c r="D9" s="137" t="str">
        <f>C9</f>
        <v>Age Factor (17 &amp; under =1.0872, 18 &amp; over =1.0000)</v>
      </c>
    </row>
    <row r="10" spans="1:4" ht="27.75" customHeight="1">
      <c r="A10" s="122" t="s">
        <v>35</v>
      </c>
      <c r="B10" s="136" t="s">
        <v>340</v>
      </c>
      <c r="C10" s="137">
        <v>1.0599</v>
      </c>
      <c r="D10" s="138">
        <f>C10</f>
        <v>1.0599</v>
      </c>
    </row>
    <row r="11" spans="1:4" ht="50.25">
      <c r="A11" s="122" t="s">
        <v>36</v>
      </c>
      <c r="B11" s="136" t="s">
        <v>223</v>
      </c>
      <c r="C11" s="137" t="s">
        <v>341</v>
      </c>
      <c r="D11" s="137" t="s">
        <v>341</v>
      </c>
    </row>
    <row r="12" spans="1:4" ht="51">
      <c r="A12" s="122" t="s">
        <v>40</v>
      </c>
      <c r="B12" s="136" t="s">
        <v>281</v>
      </c>
      <c r="C12" s="137" t="s">
        <v>224</v>
      </c>
      <c r="D12" s="138" t="str">
        <f>C12</f>
        <v>Days 1-4=1.20                                Days 5-11=1.00                                 Days 12-22=0.96                                Days 23 &amp; over=0.92</v>
      </c>
    </row>
    <row r="13" spans="1:4" ht="38.25">
      <c r="A13" s="122" t="s">
        <v>41</v>
      </c>
      <c r="B13" s="136" t="s">
        <v>225</v>
      </c>
      <c r="C13" s="43" t="s">
        <v>276</v>
      </c>
      <c r="D13" s="43" t="s">
        <v>277</v>
      </c>
    </row>
    <row r="14" spans="1:4" ht="38.25">
      <c r="A14" s="122" t="s">
        <v>42</v>
      </c>
      <c r="B14" s="136" t="s">
        <v>226</v>
      </c>
      <c r="C14" s="135" t="s">
        <v>274</v>
      </c>
      <c r="D14" s="135" t="s">
        <v>275</v>
      </c>
    </row>
    <row r="15" spans="1:4" ht="71.25" customHeight="1">
      <c r="A15" s="122" t="s">
        <v>56</v>
      </c>
      <c r="B15" s="136" t="s">
        <v>278</v>
      </c>
      <c r="C15" s="137" t="s">
        <v>342</v>
      </c>
      <c r="D15" s="137" t="s">
        <v>342</v>
      </c>
    </row>
    <row r="16" spans="1:4" ht="14.25" customHeight="1">
      <c r="A16" s="196" t="s">
        <v>44</v>
      </c>
      <c r="B16" s="165"/>
      <c r="C16" s="139" t="s">
        <v>78</v>
      </c>
      <c r="D16" s="139" t="s">
        <v>78</v>
      </c>
    </row>
    <row r="17" spans="1:4" ht="17.25" customHeight="1">
      <c r="A17" s="122" t="s">
        <v>57</v>
      </c>
      <c r="B17" s="49" t="s">
        <v>43</v>
      </c>
      <c r="C17" s="34"/>
      <c r="D17" s="34"/>
    </row>
    <row r="18" spans="1:4" ht="25.5">
      <c r="A18" s="124" t="s">
        <v>30</v>
      </c>
      <c r="B18" s="49" t="s">
        <v>85</v>
      </c>
      <c r="C18" s="135" t="s">
        <v>282</v>
      </c>
      <c r="D18" s="135" t="s">
        <v>279</v>
      </c>
    </row>
    <row r="19" spans="1:4" ht="19.5" customHeight="1">
      <c r="A19" s="124" t="s">
        <v>31</v>
      </c>
      <c r="B19" s="42" t="s">
        <v>3</v>
      </c>
      <c r="C19" s="43" t="s">
        <v>46</v>
      </c>
      <c r="D19" s="43" t="str">
        <f>C19</f>
        <v>Line 1b</v>
      </c>
    </row>
    <row r="20" spans="1:4" ht="19.5" customHeight="1">
      <c r="A20" s="124" t="s">
        <v>32</v>
      </c>
      <c r="B20" s="42" t="s">
        <v>47</v>
      </c>
      <c r="C20" s="45" t="s">
        <v>227</v>
      </c>
      <c r="D20" s="45" t="str">
        <f>C20</f>
        <v>Line 11a x Line 11b</v>
      </c>
    </row>
    <row r="21" spans="1:4" ht="13.5" customHeight="1">
      <c r="A21" s="197" t="s">
        <v>62</v>
      </c>
      <c r="B21" s="167"/>
      <c r="C21" s="55"/>
      <c r="D21" s="55"/>
    </row>
    <row r="22" spans="1:4" ht="25.5">
      <c r="A22" s="125" t="s">
        <v>58</v>
      </c>
      <c r="B22" s="42" t="s">
        <v>86</v>
      </c>
      <c r="C22" s="43" t="s">
        <v>228</v>
      </c>
      <c r="D22" s="43" t="str">
        <f>C22</f>
        <v>Line 10 + Line 11c</v>
      </c>
    </row>
    <row r="23" spans="1:4" ht="12.75">
      <c r="A23" s="126"/>
      <c r="B23" s="59"/>
      <c r="C23" s="60"/>
      <c r="D23" s="60"/>
    </row>
    <row r="24" spans="1:4" ht="15">
      <c r="A24" s="194" t="s">
        <v>124</v>
      </c>
      <c r="B24" s="163"/>
      <c r="C24" s="62" t="s">
        <v>25</v>
      </c>
      <c r="D24" s="62" t="s">
        <v>25</v>
      </c>
    </row>
    <row r="25" spans="1:4" ht="25.5">
      <c r="A25" s="127" t="s">
        <v>49</v>
      </c>
      <c r="B25" s="65" t="s">
        <v>192</v>
      </c>
      <c r="C25" s="66" t="s">
        <v>123</v>
      </c>
      <c r="D25" s="66" t="str">
        <f>C25</f>
        <v>4/1/09 Forward ==&gt; 7.04%</v>
      </c>
    </row>
    <row r="26" spans="1:4" ht="15.75" customHeight="1">
      <c r="A26" s="127" t="s">
        <v>50</v>
      </c>
      <c r="B26" s="65" t="s">
        <v>53</v>
      </c>
      <c r="C26" s="66" t="s">
        <v>229</v>
      </c>
      <c r="D26" s="66" t="str">
        <f>C26</f>
        <v>Line 12 x Line A</v>
      </c>
    </row>
    <row r="27" spans="1:4" ht="39" customHeight="1">
      <c r="A27" s="127" t="s">
        <v>51</v>
      </c>
      <c r="B27" s="65" t="s">
        <v>112</v>
      </c>
      <c r="C27" s="68" t="s">
        <v>229</v>
      </c>
      <c r="D27" s="68" t="str">
        <f>C27</f>
        <v>Line 12 x Line A</v>
      </c>
    </row>
    <row r="28" spans="1:4" ht="48" customHeight="1">
      <c r="A28" s="128" t="s">
        <v>52</v>
      </c>
      <c r="B28" s="129" t="s">
        <v>111</v>
      </c>
      <c r="C28" s="130" t="s">
        <v>230</v>
      </c>
      <c r="D28" s="130" t="str">
        <f>C28</f>
        <v>Line 12 + Line B</v>
      </c>
    </row>
    <row r="29" spans="1:4" ht="31.5" customHeight="1" thickBot="1">
      <c r="A29" s="140" t="s">
        <v>76</v>
      </c>
      <c r="B29" s="198" t="s">
        <v>231</v>
      </c>
      <c r="C29" s="198"/>
      <c r="D29" s="199"/>
    </row>
    <row r="30" spans="1:4" ht="12.75">
      <c r="A30" s="141" t="s">
        <v>343</v>
      </c>
      <c r="B30" s="132"/>
      <c r="C30" s="133"/>
      <c r="D30" s="134"/>
    </row>
    <row r="31" spans="1:4" ht="12.75">
      <c r="A31" s="189" t="s">
        <v>344</v>
      </c>
      <c r="B31" s="190"/>
      <c r="C31" s="190"/>
      <c r="D31" s="191"/>
    </row>
    <row r="32" spans="1:4" ht="12.75">
      <c r="A32" s="142"/>
      <c r="B32" s="142"/>
      <c r="C32" s="142"/>
      <c r="D32" s="142"/>
    </row>
    <row r="33" ht="12.75">
      <c r="B33" s="72" t="s">
        <v>271</v>
      </c>
    </row>
    <row r="34" spans="2:4" ht="12.75">
      <c r="B34" s="143" t="s">
        <v>236</v>
      </c>
      <c r="C34" s="143" t="s">
        <v>237</v>
      </c>
      <c r="D34" s="143">
        <v>0.9444</v>
      </c>
    </row>
    <row r="35" spans="2:4" ht="12.75">
      <c r="B35" s="143" t="s">
        <v>238</v>
      </c>
      <c r="C35" s="143" t="s">
        <v>239</v>
      </c>
      <c r="D35" s="143">
        <v>1.0872</v>
      </c>
    </row>
    <row r="36" spans="2:4" ht="12.75">
      <c r="B36" s="143" t="s">
        <v>240</v>
      </c>
      <c r="C36" s="143" t="s">
        <v>241</v>
      </c>
      <c r="D36" s="143">
        <v>1.0599</v>
      </c>
    </row>
    <row r="37" spans="2:4" ht="12.75">
      <c r="B37" s="143" t="s">
        <v>242</v>
      </c>
      <c r="C37" s="143" t="s">
        <v>243</v>
      </c>
      <c r="D37" s="144">
        <v>1.4046</v>
      </c>
    </row>
    <row r="38" spans="2:4" ht="12.75">
      <c r="B38" s="145" t="s">
        <v>244</v>
      </c>
      <c r="C38" s="145" t="str">
        <f>D34&amp;" * "&amp;D35&amp;" * "&amp;D36&amp;" * "&amp;D37</f>
        <v>0.9444 * 1.0872 * 1.0599 * 1.4046</v>
      </c>
      <c r="D38" s="146">
        <f>D34*D35*D36*D37</f>
        <v>1.5285617167707075</v>
      </c>
    </row>
    <row r="39" spans="2:4" ht="12.75">
      <c r="B39" s="143" t="s">
        <v>245</v>
      </c>
      <c r="C39" s="143" t="s">
        <v>246</v>
      </c>
      <c r="D39" s="147">
        <v>500</v>
      </c>
    </row>
    <row r="40" spans="2:4" ht="12.75">
      <c r="B40" s="145" t="s">
        <v>247</v>
      </c>
      <c r="C40" s="145" t="s">
        <v>248</v>
      </c>
      <c r="D40" s="148">
        <f>D38*D39</f>
        <v>764.2808583853538</v>
      </c>
    </row>
    <row r="41" spans="2:4" ht="12.75">
      <c r="B41" s="143" t="s">
        <v>249</v>
      </c>
      <c r="C41" s="143"/>
      <c r="D41" s="149">
        <v>50</v>
      </c>
    </row>
    <row r="42" spans="2:4" ht="12.75">
      <c r="B42" s="143" t="s">
        <v>250</v>
      </c>
      <c r="C42" s="143" t="s">
        <v>251</v>
      </c>
      <c r="D42" s="149">
        <v>488</v>
      </c>
    </row>
    <row r="43" spans="2:4" ht="12.75">
      <c r="B43" s="12"/>
      <c r="C43" s="12"/>
      <c r="D43" s="12"/>
    </row>
    <row r="44" spans="2:4" ht="12.75">
      <c r="B44" s="150" t="s">
        <v>252</v>
      </c>
      <c r="C44" s="150" t="s">
        <v>253</v>
      </c>
      <c r="D44" s="151"/>
    </row>
    <row r="45" spans="2:4" ht="12.75">
      <c r="B45" s="152" t="s">
        <v>254</v>
      </c>
      <c r="C45" s="143" t="s">
        <v>255</v>
      </c>
      <c r="D45" s="147">
        <f>ROUND($D$40*1.2,2)</f>
        <v>917.14</v>
      </c>
    </row>
    <row r="46" spans="2:4" ht="12.75">
      <c r="B46" s="152" t="s">
        <v>256</v>
      </c>
      <c r="C46" s="143" t="s">
        <v>255</v>
      </c>
      <c r="D46" s="147">
        <f>ROUND($D$40*1.2,2)</f>
        <v>917.14</v>
      </c>
    </row>
    <row r="47" spans="2:4" ht="12.75">
      <c r="B47" s="152" t="s">
        <v>257</v>
      </c>
      <c r="C47" s="143" t="s">
        <v>255</v>
      </c>
      <c r="D47" s="147">
        <f>ROUND($D$40*1.2,2)</f>
        <v>917.14</v>
      </c>
    </row>
    <row r="48" spans="2:4" ht="12.75">
      <c r="B48" s="152" t="s">
        <v>258</v>
      </c>
      <c r="C48" s="143" t="s">
        <v>255</v>
      </c>
      <c r="D48" s="147">
        <f>ROUND($D$40*1.2,2)</f>
        <v>917.14</v>
      </c>
    </row>
    <row r="49" spans="2:4" ht="12.75">
      <c r="B49" s="152" t="s">
        <v>259</v>
      </c>
      <c r="C49" s="143" t="s">
        <v>260</v>
      </c>
      <c r="D49" s="147">
        <f aca="true" t="shared" si="0" ref="D49:D54">ROUND($D$40*1,2)</f>
        <v>764.28</v>
      </c>
    </row>
    <row r="50" spans="2:4" ht="12.75">
      <c r="B50" s="152" t="s">
        <v>261</v>
      </c>
      <c r="C50" s="143" t="s">
        <v>260</v>
      </c>
      <c r="D50" s="147">
        <f t="shared" si="0"/>
        <v>764.28</v>
      </c>
    </row>
    <row r="51" spans="2:4" ht="12.75">
      <c r="B51" s="152" t="s">
        <v>262</v>
      </c>
      <c r="C51" s="143" t="s">
        <v>260</v>
      </c>
      <c r="D51" s="147">
        <f t="shared" si="0"/>
        <v>764.28</v>
      </c>
    </row>
    <row r="52" spans="2:4" ht="12.75">
      <c r="B52" s="152" t="s">
        <v>263</v>
      </c>
      <c r="C52" s="143" t="s">
        <v>260</v>
      </c>
      <c r="D52" s="147">
        <f t="shared" si="0"/>
        <v>764.28</v>
      </c>
    </row>
    <row r="53" spans="2:4" ht="12.75">
      <c r="B53" s="152" t="s">
        <v>264</v>
      </c>
      <c r="C53" s="143" t="s">
        <v>260</v>
      </c>
      <c r="D53" s="147">
        <f t="shared" si="0"/>
        <v>764.28</v>
      </c>
    </row>
    <row r="54" spans="2:4" ht="13.5" thickBot="1">
      <c r="B54" s="153" t="s">
        <v>265</v>
      </c>
      <c r="C54" s="143" t="s">
        <v>260</v>
      </c>
      <c r="D54" s="147">
        <f t="shared" si="0"/>
        <v>764.28</v>
      </c>
    </row>
    <row r="55" spans="2:4" ht="12.75">
      <c r="B55" s="154" t="s">
        <v>266</v>
      </c>
      <c r="C55" s="155"/>
      <c r="D55" s="156">
        <f>SUM(D45:D54)</f>
        <v>8254.24</v>
      </c>
    </row>
    <row r="56" spans="2:4" ht="12.75">
      <c r="B56" s="152" t="s">
        <v>267</v>
      </c>
      <c r="C56" s="143" t="s">
        <v>268</v>
      </c>
      <c r="D56" s="147">
        <f>D41*10</f>
        <v>500</v>
      </c>
    </row>
    <row r="57" spans="2:4" ht="12.75">
      <c r="B57" s="152" t="s">
        <v>269</v>
      </c>
      <c r="C57" s="151"/>
      <c r="D57" s="149">
        <f>D42</f>
        <v>488</v>
      </c>
    </row>
    <row r="58" spans="2:4" ht="12.75">
      <c r="B58" s="145" t="s">
        <v>270</v>
      </c>
      <c r="C58" s="151"/>
      <c r="D58" s="148">
        <f>SUM(D55:D57)</f>
        <v>9242.24</v>
      </c>
    </row>
    <row r="59" ht="12.75">
      <c r="B59" s="72" t="s">
        <v>280</v>
      </c>
    </row>
  </sheetData>
  <sheetProtection/>
  <mergeCells count="6">
    <mergeCell ref="A31:D31"/>
    <mergeCell ref="A2:B2"/>
    <mergeCell ref="A16:B16"/>
    <mergeCell ref="A21:B21"/>
    <mergeCell ref="A24:B24"/>
    <mergeCell ref="B29:D29"/>
  </mergeCells>
  <printOptions horizontalCentered="1"/>
  <pageMargins left="0.17" right="0.25" top="0.93" bottom="0.35" header="0.17" footer="0.16"/>
  <pageSetup horizontalDpi="600" verticalDpi="600" orientation="landscape" scale="77" r:id="rId2"/>
  <headerFooter alignWithMargins="0">
    <oddHeader>&amp;L&amp;G&amp;C&amp;"Arial,Bold"&amp;12MEDICAID - TRADITIONAL AND MANAGED CARE
PSYCH REFORM ONLY PAYMENTS&amp;RSample Payment
Calculation Worksheet</oddHeader>
    <oddFooter>&amp;L&amp;A&amp;CPage &amp;P of &amp;N&amp;RJanuary 2016</oddFooter>
  </headerFooter>
  <rowBreaks count="1" manualBreakCount="1">
    <brk id="22"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A1" sqref="A1:C1"/>
    </sheetView>
  </sheetViews>
  <sheetFormatPr defaultColWidth="8.8515625" defaultRowHeight="12.75"/>
  <cols>
    <col min="1" max="1" width="104.28125" style="13" customWidth="1"/>
    <col min="2" max="2" width="8.8515625" style="13" customWidth="1"/>
    <col min="3" max="3" width="16.7109375" style="13" customWidth="1"/>
    <col min="4" max="16384" width="8.8515625" style="13" customWidth="1"/>
  </cols>
  <sheetData>
    <row r="1" spans="1:3" ht="14.25">
      <c r="A1" s="201"/>
      <c r="B1" s="201"/>
      <c r="C1" s="201"/>
    </row>
    <row r="2" spans="1:3" ht="18">
      <c r="A2" s="200" t="s">
        <v>284</v>
      </c>
      <c r="B2" s="200"/>
      <c r="C2" s="200"/>
    </row>
    <row r="3" spans="1:3" ht="18">
      <c r="A3" s="200" t="s">
        <v>285</v>
      </c>
      <c r="B3" s="200"/>
      <c r="C3" s="200"/>
    </row>
    <row r="4" spans="1:3" ht="14.25">
      <c r="A4" s="201"/>
      <c r="B4" s="201"/>
      <c r="C4" s="201"/>
    </row>
    <row r="5" spans="1:3" ht="92.25" customHeight="1">
      <c r="A5" s="211" t="s">
        <v>286</v>
      </c>
      <c r="B5" s="211"/>
      <c r="C5" s="211"/>
    </row>
    <row r="6" spans="1:3" ht="14.25">
      <c r="A6" s="201"/>
      <c r="B6" s="201"/>
      <c r="C6" s="201"/>
    </row>
    <row r="7" spans="1:3" ht="15">
      <c r="A7" s="203" t="s">
        <v>287</v>
      </c>
      <c r="B7" s="203"/>
      <c r="C7" s="203"/>
    </row>
    <row r="8" spans="1:3" ht="88.5" customHeight="1">
      <c r="A8" s="205" t="s">
        <v>324</v>
      </c>
      <c r="B8" s="205"/>
      <c r="C8" s="205"/>
    </row>
    <row r="9" spans="1:3" ht="15">
      <c r="A9" s="204" t="s">
        <v>325</v>
      </c>
      <c r="B9" s="204"/>
      <c r="C9" s="204"/>
    </row>
    <row r="10" spans="1:3" ht="15">
      <c r="A10" s="204" t="s">
        <v>326</v>
      </c>
      <c r="B10" s="204"/>
      <c r="C10" s="204"/>
    </row>
    <row r="11" spans="1:3" ht="15">
      <c r="A11" s="204" t="s">
        <v>327</v>
      </c>
      <c r="B11" s="204"/>
      <c r="C11" s="204"/>
    </row>
    <row r="12" spans="1:3" ht="15">
      <c r="A12" s="204" t="s">
        <v>328</v>
      </c>
      <c r="B12" s="204"/>
      <c r="C12" s="204"/>
    </row>
    <row r="13" spans="1:3" ht="15">
      <c r="A13" s="204" t="s">
        <v>329</v>
      </c>
      <c r="B13" s="204"/>
      <c r="C13" s="204"/>
    </row>
    <row r="14" spans="1:3" ht="14.25">
      <c r="A14" s="201"/>
      <c r="B14" s="201"/>
      <c r="C14" s="201"/>
    </row>
    <row r="15" spans="1:3" ht="148.5" customHeight="1">
      <c r="A15" s="210" t="s">
        <v>330</v>
      </c>
      <c r="B15" s="210"/>
      <c r="C15" s="210"/>
    </row>
    <row r="16" spans="1:3" ht="14.25">
      <c r="A16" s="201"/>
      <c r="B16" s="201"/>
      <c r="C16" s="201"/>
    </row>
    <row r="17" spans="1:3" ht="85.5" customHeight="1">
      <c r="A17" s="205" t="s">
        <v>331</v>
      </c>
      <c r="B17" s="205"/>
      <c r="C17" s="205"/>
    </row>
    <row r="18" spans="1:3" ht="15">
      <c r="A18" s="207"/>
      <c r="B18" s="207"/>
      <c r="C18" s="207"/>
    </row>
    <row r="19" spans="1:3" ht="15">
      <c r="A19" s="208" t="s">
        <v>288</v>
      </c>
      <c r="B19" s="208"/>
      <c r="C19" s="208"/>
    </row>
    <row r="20" spans="1:3" ht="15">
      <c r="A20" s="203" t="s">
        <v>332</v>
      </c>
      <c r="B20" s="203"/>
      <c r="C20" s="203"/>
    </row>
    <row r="21" spans="1:3" ht="101.25" customHeight="1">
      <c r="A21" s="209" t="s">
        <v>289</v>
      </c>
      <c r="B21" s="209"/>
      <c r="C21" s="209"/>
    </row>
    <row r="22" spans="1:3" ht="14.25">
      <c r="A22" s="202"/>
      <c r="B22" s="202"/>
      <c r="C22" s="202"/>
    </row>
    <row r="23" spans="1:3" ht="15">
      <c r="A23" s="203" t="s">
        <v>333</v>
      </c>
      <c r="B23" s="203"/>
      <c r="C23" s="203"/>
    </row>
    <row r="24" spans="1:3" ht="86.25" customHeight="1">
      <c r="A24" s="205" t="s">
        <v>290</v>
      </c>
      <c r="B24" s="205"/>
      <c r="C24" s="205"/>
    </row>
    <row r="26" spans="1:3" ht="18">
      <c r="A26" s="200" t="s">
        <v>291</v>
      </c>
      <c r="B26" s="200"/>
      <c r="C26" s="200"/>
    </row>
    <row r="27" spans="1:3" ht="15">
      <c r="A27" s="206" t="s">
        <v>292</v>
      </c>
      <c r="B27" s="206"/>
      <c r="C27" s="206"/>
    </row>
    <row r="28" spans="1:3" ht="15">
      <c r="A28" s="206" t="s">
        <v>293</v>
      </c>
      <c r="B28" s="206"/>
      <c r="C28" s="206"/>
    </row>
    <row r="29" ht="8.25" customHeight="1"/>
    <row r="30" ht="15">
      <c r="A30" s="14" t="s">
        <v>294</v>
      </c>
    </row>
    <row r="31" spans="1:3" ht="14.25">
      <c r="A31" s="204" t="s">
        <v>319</v>
      </c>
      <c r="B31" s="204"/>
      <c r="C31" s="204"/>
    </row>
    <row r="32" spans="1:3" ht="14.25">
      <c r="A32" s="204" t="s">
        <v>320</v>
      </c>
      <c r="B32" s="204"/>
      <c r="C32" s="204"/>
    </row>
    <row r="33" spans="1:3" ht="14.25">
      <c r="A33" s="204" t="s">
        <v>321</v>
      </c>
      <c r="B33" s="204"/>
      <c r="C33" s="204"/>
    </row>
    <row r="34" spans="1:3" ht="14.25">
      <c r="A34" s="204" t="s">
        <v>322</v>
      </c>
      <c r="B34" s="204"/>
      <c r="C34" s="204"/>
    </row>
    <row r="35" spans="1:3" ht="15" thickBot="1">
      <c r="A35" s="219" t="s">
        <v>323</v>
      </c>
      <c r="B35" s="219"/>
      <c r="C35" s="219"/>
    </row>
    <row r="36" spans="1:3" ht="6" customHeight="1">
      <c r="A36" s="15"/>
      <c r="B36" s="16"/>
      <c r="C36" s="16"/>
    </row>
    <row r="37" spans="1:3" ht="30.75" thickBot="1">
      <c r="A37" s="17" t="s">
        <v>295</v>
      </c>
      <c r="B37" s="18" t="s">
        <v>296</v>
      </c>
      <c r="C37" s="18" t="s">
        <v>297</v>
      </c>
    </row>
    <row r="38" spans="1:3" ht="72" thickBot="1">
      <c r="A38" s="212" t="s">
        <v>298</v>
      </c>
      <c r="B38" s="19" t="s">
        <v>299</v>
      </c>
      <c r="C38" s="19" t="s">
        <v>300</v>
      </c>
    </row>
    <row r="39" spans="1:3" ht="72" thickBot="1">
      <c r="A39" s="214"/>
      <c r="B39" s="19" t="s">
        <v>301</v>
      </c>
      <c r="C39" s="19" t="s">
        <v>302</v>
      </c>
    </row>
    <row r="40" spans="1:3" ht="15" thickBot="1">
      <c r="A40" s="215"/>
      <c r="B40" s="20" t="s">
        <v>303</v>
      </c>
      <c r="C40" s="21">
        <v>0</v>
      </c>
    </row>
    <row r="41" spans="1:3" ht="42.75">
      <c r="A41" s="212" t="s">
        <v>304</v>
      </c>
      <c r="B41" s="212" t="s">
        <v>299</v>
      </c>
      <c r="C41" s="22" t="s">
        <v>305</v>
      </c>
    </row>
    <row r="42" spans="1:3" ht="29.25" thickBot="1">
      <c r="A42" s="214"/>
      <c r="B42" s="213"/>
      <c r="C42" s="19" t="s">
        <v>306</v>
      </c>
    </row>
    <row r="43" spans="1:3" ht="72" thickBot="1">
      <c r="A43" s="214"/>
      <c r="B43" s="19" t="s">
        <v>301</v>
      </c>
      <c r="C43" s="19" t="s">
        <v>307</v>
      </c>
    </row>
    <row r="44" spans="1:3" ht="15" thickBot="1">
      <c r="A44" s="215"/>
      <c r="B44" s="20" t="s">
        <v>303</v>
      </c>
      <c r="C44" s="21">
        <v>0</v>
      </c>
    </row>
    <row r="45" spans="1:3" ht="72" thickBot="1">
      <c r="A45" s="216" t="s">
        <v>308</v>
      </c>
      <c r="B45" s="19">
        <v>1</v>
      </c>
      <c r="C45" s="19" t="s">
        <v>309</v>
      </c>
    </row>
    <row r="46" spans="1:3" ht="72" thickBot="1">
      <c r="A46" s="217"/>
      <c r="B46" s="19" t="s">
        <v>310</v>
      </c>
      <c r="C46" s="19" t="s">
        <v>311</v>
      </c>
    </row>
    <row r="47" spans="1:3" ht="72" thickBot="1">
      <c r="A47" s="217"/>
      <c r="B47" s="19" t="s">
        <v>301</v>
      </c>
      <c r="C47" s="19" t="s">
        <v>312</v>
      </c>
    </row>
    <row r="48" spans="1:3" ht="15" thickBot="1">
      <c r="A48" s="218"/>
      <c r="B48" s="19" t="s">
        <v>303</v>
      </c>
      <c r="C48" s="23">
        <v>0</v>
      </c>
    </row>
    <row r="49" spans="1:3" ht="72" thickBot="1">
      <c r="A49" s="212" t="s">
        <v>313</v>
      </c>
      <c r="B49" s="19" t="s">
        <v>314</v>
      </c>
      <c r="C49" s="19" t="s">
        <v>315</v>
      </c>
    </row>
    <row r="50" spans="1:3" ht="72" thickBot="1">
      <c r="A50" s="214"/>
      <c r="B50" s="19" t="s">
        <v>316</v>
      </c>
      <c r="C50" s="19" t="s">
        <v>317</v>
      </c>
    </row>
    <row r="51" spans="1:3" ht="72" thickBot="1">
      <c r="A51" s="214"/>
      <c r="B51" s="19" t="s">
        <v>301</v>
      </c>
      <c r="C51" s="19" t="s">
        <v>318</v>
      </c>
    </row>
    <row r="52" spans="1:3" ht="15" thickBot="1">
      <c r="A52" s="215"/>
      <c r="B52" s="19" t="s">
        <v>303</v>
      </c>
      <c r="C52" s="23">
        <v>0</v>
      </c>
    </row>
  </sheetData>
  <sheetProtection/>
  <mergeCells count="37">
    <mergeCell ref="B41:B42"/>
    <mergeCell ref="A38:A40"/>
    <mergeCell ref="A41:A44"/>
    <mergeCell ref="A45:A48"/>
    <mergeCell ref="A49:A52"/>
    <mergeCell ref="A31:C31"/>
    <mergeCell ref="A32:C32"/>
    <mergeCell ref="A33:C33"/>
    <mergeCell ref="A34:C34"/>
    <mergeCell ref="A35:C35"/>
    <mergeCell ref="A15:C15"/>
    <mergeCell ref="A16:C16"/>
    <mergeCell ref="A5:C5"/>
    <mergeCell ref="A8:C8"/>
    <mergeCell ref="A9:C9"/>
    <mergeCell ref="A10:C10"/>
    <mergeCell ref="A11:C11"/>
    <mergeCell ref="A12:C12"/>
    <mergeCell ref="A24:C24"/>
    <mergeCell ref="A26:C26"/>
    <mergeCell ref="A27:C27"/>
    <mergeCell ref="A28:C28"/>
    <mergeCell ref="A17:C17"/>
    <mergeCell ref="A18:C18"/>
    <mergeCell ref="A19:C19"/>
    <mergeCell ref="A20:C20"/>
    <mergeCell ref="A21:C21"/>
    <mergeCell ref="A2:C2"/>
    <mergeCell ref="A3:C3"/>
    <mergeCell ref="A4:C4"/>
    <mergeCell ref="A1:C1"/>
    <mergeCell ref="A22:C22"/>
    <mergeCell ref="A23:C23"/>
    <mergeCell ref="A13:C13"/>
    <mergeCell ref="A14:C14"/>
    <mergeCell ref="A6:C6"/>
    <mergeCell ref="A7:C7"/>
  </mergeCells>
  <printOptions gridLines="1"/>
  <pageMargins left="0.2" right="0.2" top="1" bottom="0.75" header="0.3" footer="0.3"/>
  <pageSetup horizontalDpi="600" verticalDpi="600" orientation="portrait" scale="75" r:id="rId2"/>
  <headerFooter>
    <oddHeader>&amp;L&amp;G&amp;C&amp;"Arial,Bold"&amp;12MEDICAID - TRADITIONAL AND MANAGED CARE
CHEMICAL DEPENDENCY DETOXIFICATION PAYMENTS</oddHeader>
    <oddFooter>&amp;L&amp;A&amp;C&amp;P of &amp;N&amp;RJanuary 2016</oddFooter>
  </headerFooter>
  <rowBreaks count="1" manualBreakCount="1">
    <brk id="25" max="255" man="1"/>
  </rowBreaks>
  <legacyDrawingHF r:id="rId1"/>
</worksheet>
</file>

<file path=xl/worksheets/sheet7.xml><?xml version="1.0" encoding="utf-8"?>
<worksheet xmlns="http://schemas.openxmlformats.org/spreadsheetml/2006/main" xmlns:r="http://schemas.openxmlformats.org/officeDocument/2006/relationships">
  <dimension ref="A1:A125"/>
  <sheetViews>
    <sheetView zoomScalePageLayoutView="0" workbookViewId="0" topLeftCell="A1">
      <pane ySplit="2" topLeftCell="A3" activePane="bottomLeft" state="frozen"/>
      <selection pane="topLeft" activeCell="A1" sqref="A1"/>
      <selection pane="bottomLeft" activeCell="A1" sqref="A1"/>
    </sheetView>
  </sheetViews>
  <sheetFormatPr defaultColWidth="8.8515625" defaultRowHeight="12.75"/>
  <cols>
    <col min="1" max="1" width="95.28125" style="12" customWidth="1"/>
    <col min="2" max="16384" width="8.8515625" style="12" customWidth="1"/>
  </cols>
  <sheetData>
    <row r="1" ht="23.25">
      <c r="A1" s="8" t="s">
        <v>204</v>
      </c>
    </row>
    <row r="2" ht="23.25">
      <c r="A2" s="8" t="s">
        <v>217</v>
      </c>
    </row>
    <row r="3" ht="18" customHeight="1">
      <c r="A3" s="119" t="s">
        <v>220</v>
      </c>
    </row>
    <row r="4" ht="15">
      <c r="A4" s="9"/>
    </row>
    <row r="5" ht="75">
      <c r="A5" s="9" t="s">
        <v>205</v>
      </c>
    </row>
    <row r="6" ht="15">
      <c r="A6" s="9"/>
    </row>
    <row r="7" ht="60">
      <c r="A7" s="9" t="s">
        <v>206</v>
      </c>
    </row>
    <row r="8" ht="15">
      <c r="A8" s="9"/>
    </row>
    <row r="9" ht="31.5">
      <c r="A9" s="10" t="s">
        <v>207</v>
      </c>
    </row>
    <row r="10" ht="15">
      <c r="A10" s="9"/>
    </row>
    <row r="11" ht="15">
      <c r="A11" s="11" t="s">
        <v>212</v>
      </c>
    </row>
    <row r="12" ht="15">
      <c r="A12" s="11" t="s">
        <v>213</v>
      </c>
    </row>
    <row r="13" ht="30">
      <c r="A13" s="11" t="s">
        <v>214</v>
      </c>
    </row>
    <row r="14" ht="15">
      <c r="A14" s="11" t="s">
        <v>215</v>
      </c>
    </row>
    <row r="15" ht="15">
      <c r="A15" s="11" t="s">
        <v>216</v>
      </c>
    </row>
    <row r="16" ht="15">
      <c r="A16" s="9"/>
    </row>
    <row r="17" ht="30">
      <c r="A17" s="9" t="s">
        <v>208</v>
      </c>
    </row>
    <row r="18" ht="15">
      <c r="A18" s="9"/>
    </row>
    <row r="19" ht="15">
      <c r="A19" s="9" t="s">
        <v>209</v>
      </c>
    </row>
    <row r="20" ht="15">
      <c r="A20" s="9"/>
    </row>
    <row r="21" ht="30">
      <c r="A21" s="9" t="s">
        <v>210</v>
      </c>
    </row>
    <row r="22" ht="15">
      <c r="A22" s="9"/>
    </row>
    <row r="23" ht="30">
      <c r="A23" s="9" t="s">
        <v>211</v>
      </c>
    </row>
    <row r="24" ht="12.75">
      <c r="A24" s="120"/>
    </row>
    <row r="25" ht="12.75">
      <c r="A25" s="120"/>
    </row>
    <row r="26" ht="12.75">
      <c r="A26" s="120"/>
    </row>
    <row r="27" ht="12.75">
      <c r="A27" s="120"/>
    </row>
    <row r="28" ht="12.75">
      <c r="A28" s="120"/>
    </row>
    <row r="29" ht="12.75">
      <c r="A29" s="120"/>
    </row>
    <row r="30" ht="12.75">
      <c r="A30" s="120"/>
    </row>
    <row r="31" ht="12.75">
      <c r="A31" s="120"/>
    </row>
    <row r="32" ht="12.75">
      <c r="A32" s="120"/>
    </row>
    <row r="33" ht="12.75">
      <c r="A33" s="120"/>
    </row>
    <row r="34" ht="12.75">
      <c r="A34" s="120"/>
    </row>
    <row r="35" ht="12.75">
      <c r="A35" s="120"/>
    </row>
    <row r="36" ht="12.75">
      <c r="A36" s="120"/>
    </row>
    <row r="37" ht="12.75">
      <c r="A37" s="120"/>
    </row>
    <row r="38" ht="12.75">
      <c r="A38" s="120"/>
    </row>
    <row r="39" ht="12.75">
      <c r="A39" s="120"/>
    </row>
    <row r="40" ht="12.75">
      <c r="A40" s="120"/>
    </row>
    <row r="41" ht="12.75">
      <c r="A41" s="120"/>
    </row>
    <row r="42" ht="12.75">
      <c r="A42" s="120"/>
    </row>
    <row r="43" ht="12.75">
      <c r="A43" s="120"/>
    </row>
    <row r="44" ht="12.75">
      <c r="A44" s="120"/>
    </row>
    <row r="45" ht="12.75">
      <c r="A45" s="120"/>
    </row>
    <row r="46" ht="12.75">
      <c r="A46" s="120"/>
    </row>
    <row r="47" ht="12.75">
      <c r="A47" s="120"/>
    </row>
    <row r="48" ht="12.75">
      <c r="A48" s="120"/>
    </row>
    <row r="49" ht="12.75">
      <c r="A49" s="120"/>
    </row>
    <row r="50" ht="12.75">
      <c r="A50" s="120"/>
    </row>
    <row r="51" ht="12.75">
      <c r="A51" s="120"/>
    </row>
    <row r="52" ht="12.75">
      <c r="A52" s="120"/>
    </row>
    <row r="53" ht="12.75">
      <c r="A53" s="120"/>
    </row>
    <row r="54" ht="12.75">
      <c r="A54" s="120"/>
    </row>
    <row r="55" ht="12.75">
      <c r="A55" s="120"/>
    </row>
    <row r="56" ht="12.75">
      <c r="A56" s="120"/>
    </row>
    <row r="57" ht="12.75">
      <c r="A57" s="120"/>
    </row>
    <row r="58" ht="12.75">
      <c r="A58" s="120"/>
    </row>
    <row r="59" ht="12.75">
      <c r="A59" s="120"/>
    </row>
    <row r="60" ht="12.75">
      <c r="A60" s="120"/>
    </row>
    <row r="61" ht="12.75">
      <c r="A61" s="120"/>
    </row>
    <row r="62" ht="12.75">
      <c r="A62" s="120"/>
    </row>
    <row r="63" ht="12.75">
      <c r="A63" s="120"/>
    </row>
    <row r="64" ht="12.75">
      <c r="A64" s="120"/>
    </row>
    <row r="65" ht="12.75">
      <c r="A65" s="120"/>
    </row>
    <row r="66" ht="12.75">
      <c r="A66" s="120"/>
    </row>
    <row r="67" ht="12.75">
      <c r="A67" s="120"/>
    </row>
    <row r="68" ht="12.75">
      <c r="A68" s="120"/>
    </row>
    <row r="69" ht="12.75">
      <c r="A69" s="120"/>
    </row>
    <row r="70" ht="12.75">
      <c r="A70" s="120"/>
    </row>
    <row r="71" ht="12.75">
      <c r="A71" s="120"/>
    </row>
    <row r="72" ht="12.75">
      <c r="A72" s="120"/>
    </row>
    <row r="73" ht="12.75">
      <c r="A73" s="120"/>
    </row>
    <row r="74" ht="12.75">
      <c r="A74" s="120"/>
    </row>
    <row r="75" ht="12.75">
      <c r="A75" s="120"/>
    </row>
    <row r="76" ht="12.75">
      <c r="A76" s="120"/>
    </row>
    <row r="77" ht="12.75">
      <c r="A77" s="120"/>
    </row>
    <row r="78" ht="12.75">
      <c r="A78" s="120"/>
    </row>
    <row r="79" ht="12.75">
      <c r="A79" s="120"/>
    </row>
    <row r="80" ht="12.75">
      <c r="A80" s="120"/>
    </row>
    <row r="81" ht="12.75">
      <c r="A81" s="120"/>
    </row>
    <row r="82" ht="12.75">
      <c r="A82" s="120"/>
    </row>
    <row r="83" ht="12.75">
      <c r="A83" s="120"/>
    </row>
    <row r="84" ht="12.75">
      <c r="A84" s="120"/>
    </row>
    <row r="85" ht="12.75">
      <c r="A85" s="120"/>
    </row>
    <row r="86" ht="12.75">
      <c r="A86" s="120"/>
    </row>
    <row r="87" ht="12.75">
      <c r="A87" s="120"/>
    </row>
    <row r="88" ht="12.75">
      <c r="A88" s="120"/>
    </row>
    <row r="89" ht="12.75">
      <c r="A89" s="120"/>
    </row>
    <row r="90" ht="12.75">
      <c r="A90" s="120"/>
    </row>
    <row r="91" ht="12.75">
      <c r="A91" s="120"/>
    </row>
    <row r="92" ht="12.75">
      <c r="A92" s="120"/>
    </row>
    <row r="93" ht="12.75">
      <c r="A93" s="120"/>
    </row>
    <row r="94" ht="12.75">
      <c r="A94" s="120"/>
    </row>
    <row r="95" ht="12.75">
      <c r="A95" s="120"/>
    </row>
    <row r="96" ht="12.75">
      <c r="A96" s="120"/>
    </row>
    <row r="97" ht="12.75">
      <c r="A97" s="120"/>
    </row>
    <row r="98" ht="12.75">
      <c r="A98" s="120"/>
    </row>
    <row r="99" ht="12.75">
      <c r="A99" s="120"/>
    </row>
    <row r="100" ht="12.75">
      <c r="A100" s="120"/>
    </row>
    <row r="101" ht="12.75">
      <c r="A101" s="120"/>
    </row>
    <row r="102" ht="12.75">
      <c r="A102" s="120"/>
    </row>
    <row r="103" ht="12.75">
      <c r="A103" s="120"/>
    </row>
    <row r="104" ht="12.75">
      <c r="A104" s="120"/>
    </row>
    <row r="105" ht="12.75">
      <c r="A105" s="120"/>
    </row>
    <row r="106" ht="12.75">
      <c r="A106" s="120"/>
    </row>
    <row r="107" ht="12.75">
      <c r="A107" s="120"/>
    </row>
    <row r="108" ht="12.75">
      <c r="A108" s="120"/>
    </row>
    <row r="109" ht="12.75">
      <c r="A109" s="120"/>
    </row>
    <row r="110" ht="12.75">
      <c r="A110" s="120"/>
    </row>
    <row r="111" ht="12.75">
      <c r="A111" s="120"/>
    </row>
    <row r="112" ht="12.75">
      <c r="A112" s="120"/>
    </row>
    <row r="113" ht="12.75">
      <c r="A113" s="120"/>
    </row>
    <row r="114" ht="12.75">
      <c r="A114" s="120"/>
    </row>
    <row r="115" ht="12.75">
      <c r="A115" s="120"/>
    </row>
    <row r="116" ht="12.75">
      <c r="A116" s="120"/>
    </row>
    <row r="117" ht="12.75">
      <c r="A117" s="120"/>
    </row>
    <row r="118" ht="12.75">
      <c r="A118" s="120"/>
    </row>
    <row r="119" ht="12.75">
      <c r="A119" s="120"/>
    </row>
    <row r="120" ht="12.75">
      <c r="A120" s="120"/>
    </row>
    <row r="121" ht="12.75">
      <c r="A121" s="120"/>
    </row>
    <row r="122" ht="12.75">
      <c r="A122" s="120"/>
    </row>
    <row r="123" ht="12.75">
      <c r="A123" s="120"/>
    </row>
    <row r="124" ht="12.75">
      <c r="A124" s="120"/>
    </row>
    <row r="125" ht="12.75">
      <c r="A125" s="120"/>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4" sqref="A4"/>
    </sheetView>
  </sheetViews>
  <sheetFormatPr defaultColWidth="8.8515625" defaultRowHeight="12.75"/>
  <cols>
    <col min="1" max="1" width="101.28125" style="5" customWidth="1"/>
    <col min="2" max="16384" width="8.8515625" style="12" customWidth="1"/>
  </cols>
  <sheetData>
    <row r="1" ht="62.25" customHeight="1">
      <c r="A1" s="157" t="s">
        <v>154</v>
      </c>
    </row>
    <row r="2" ht="20.25" customHeight="1" thickBot="1">
      <c r="A2" s="158" t="s">
        <v>155</v>
      </c>
    </row>
    <row r="3" ht="131.25" customHeight="1">
      <c r="A3" s="159" t="s">
        <v>156</v>
      </c>
    </row>
    <row r="4" ht="63">
      <c r="A4" s="160" t="s">
        <v>157</v>
      </c>
    </row>
    <row r="5" ht="15.75">
      <c r="A5" s="160" t="s">
        <v>158</v>
      </c>
    </row>
    <row r="6" ht="15.75">
      <c r="A6" s="160" t="s">
        <v>159</v>
      </c>
    </row>
    <row r="7" ht="15.75">
      <c r="A7" s="160" t="s">
        <v>160</v>
      </c>
    </row>
    <row r="8" ht="15.75">
      <c r="A8" s="160" t="s">
        <v>161</v>
      </c>
    </row>
    <row r="9" ht="160.5" customHeight="1">
      <c r="A9" s="161" t="s">
        <v>162</v>
      </c>
    </row>
    <row r="10" ht="31.5">
      <c r="A10" s="160" t="s">
        <v>163</v>
      </c>
    </row>
    <row r="11" ht="15.75">
      <c r="A11" s="160" t="s">
        <v>164</v>
      </c>
    </row>
    <row r="12" ht="31.5">
      <c r="A12" s="160" t="s">
        <v>165</v>
      </c>
    </row>
    <row r="13" ht="31.5">
      <c r="A13" s="160" t="s">
        <v>166</v>
      </c>
    </row>
    <row r="14" ht="47.25">
      <c r="A14" s="160" t="s">
        <v>167</v>
      </c>
    </row>
    <row r="15" ht="63">
      <c r="A15" s="160" t="s">
        <v>168</v>
      </c>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dimension ref="B2:B15"/>
  <sheetViews>
    <sheetView zoomScalePageLayoutView="0" workbookViewId="0" topLeftCell="A1">
      <selection activeCell="B1" sqref="B1"/>
    </sheetView>
  </sheetViews>
  <sheetFormatPr defaultColWidth="8.8515625" defaultRowHeight="12.75"/>
  <cols>
    <col min="1" max="1" width="2.7109375" style="12" customWidth="1"/>
    <col min="2" max="2" width="83.57421875" style="12" customWidth="1"/>
    <col min="3" max="16384" width="8.8515625" style="12" customWidth="1"/>
  </cols>
  <sheetData>
    <row r="2" ht="15">
      <c r="B2" s="7" t="s">
        <v>94</v>
      </c>
    </row>
    <row r="3" ht="15">
      <c r="B3" s="1" t="s">
        <v>95</v>
      </c>
    </row>
    <row r="4" ht="12.75">
      <c r="B4" s="2"/>
    </row>
    <row r="5" ht="12.75">
      <c r="B5" s="3" t="s">
        <v>96</v>
      </c>
    </row>
    <row r="6" ht="12.75">
      <c r="B6" s="3" t="s">
        <v>97</v>
      </c>
    </row>
    <row r="7" ht="12.75">
      <c r="B7" s="3" t="s">
        <v>98</v>
      </c>
    </row>
    <row r="8" ht="12.75">
      <c r="B8" s="3" t="s">
        <v>99</v>
      </c>
    </row>
    <row r="9" ht="12.75">
      <c r="B9" s="3" t="s">
        <v>100</v>
      </c>
    </row>
    <row r="10" ht="12.75">
      <c r="B10" s="6" t="s">
        <v>218</v>
      </c>
    </row>
    <row r="11" ht="12.75">
      <c r="B11" s="3" t="s">
        <v>101</v>
      </c>
    </row>
    <row r="12" ht="12.75">
      <c r="B12" s="3" t="s">
        <v>102</v>
      </c>
    </row>
    <row r="13" ht="12.75">
      <c r="B13" s="3" t="s">
        <v>103</v>
      </c>
    </row>
    <row r="14" ht="12.75">
      <c r="B14" s="3" t="s">
        <v>104</v>
      </c>
    </row>
    <row r="15" ht="12.75">
      <c r="B15" s="4" t="s">
        <v>106</v>
      </c>
    </row>
  </sheetData>
  <sheetProtection/>
  <printOptions/>
  <pageMargins left="0.75" right="0.75" top="1.5" bottom="1" header="0.5" footer="0.5"/>
  <pageSetup horizontalDpi="600" verticalDpi="600" orientation="portrait"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Katherine Ryan</cp:lastModifiedBy>
  <cp:lastPrinted>2015-12-31T16:37:27Z</cp:lastPrinted>
  <dcterms:created xsi:type="dcterms:W3CDTF">2003-05-01T18:45:15Z</dcterms:created>
  <dcterms:modified xsi:type="dcterms:W3CDTF">2017-05-05T15:17:15Z</dcterms:modified>
  <cp:category/>
  <cp:version/>
  <cp:contentType/>
  <cp:contentStatus/>
</cp:coreProperties>
</file>