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nvironmental\outdoors\garden\docs\"/>
    </mc:Choice>
  </mc:AlternateContent>
  <workbookProtection workbookPassword="CC5E" lockStructure="1"/>
  <bookViews>
    <workbookView xWindow="0" yWindow="0" windowWidth="21570" windowHeight="9510"/>
  </bookViews>
  <sheets>
    <sheet name="Garden Cost Calculator" sheetId="1" r:id="rId1"/>
    <sheet name="Sheet2" sheetId="2" state="hidden" r:id="rId2"/>
  </sheets>
  <definedNames>
    <definedName name="ValidHeight">Sheet2!$A$2:$A$3</definedName>
    <definedName name="ValidHeights">Sheet2!$A$2:$A$3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 l="1"/>
  <c r="C14" i="1" l="1"/>
  <c r="C8" i="1"/>
  <c r="C15" i="1" s="1"/>
  <c r="C17" i="1" l="1"/>
  <c r="E29" i="1" l="1"/>
  <c r="E28" i="1"/>
  <c r="E27" i="1"/>
  <c r="E17" i="1"/>
  <c r="C16" i="1"/>
  <c r="E16" i="1" s="1"/>
  <c r="C7" i="1"/>
  <c r="C22" i="1" l="1"/>
  <c r="E22" i="1" s="1"/>
  <c r="C21" i="1"/>
  <c r="E21" i="1" s="1"/>
  <c r="C13" i="1"/>
  <c r="C12" i="1"/>
  <c r="C11" i="1" l="1"/>
  <c r="E11" i="1" s="1"/>
  <c r="E15" i="1"/>
  <c r="E23" i="1"/>
  <c r="E18" i="1" l="1"/>
  <c r="E31" i="1" s="1"/>
</calcChain>
</file>

<file path=xl/sharedStrings.xml><?xml version="1.0" encoding="utf-8"?>
<sst xmlns="http://schemas.openxmlformats.org/spreadsheetml/2006/main" count="35" uniqueCount="34">
  <si>
    <t>Budget Estimate Calculator for Building Raised Bed Gardens</t>
  </si>
  <si>
    <t>Single</t>
  </si>
  <si>
    <t>Double</t>
  </si>
  <si>
    <t>Building Materials</t>
  </si>
  <si>
    <t>Total Cost</t>
  </si>
  <si>
    <t>8 Foot  2"x10" boards  - Total</t>
  </si>
  <si>
    <t>Whole</t>
  </si>
  <si>
    <t>Number Needed</t>
  </si>
  <si>
    <t>Cost per Unit</t>
  </si>
  <si>
    <t>1) Select the number and type of raised beds you would like to build</t>
  </si>
  <si>
    <t>2) Enter the cost for the building materials</t>
  </si>
  <si>
    <t>Compost  (in cubic yards)</t>
  </si>
  <si>
    <t>Total for building materials</t>
  </si>
  <si>
    <t>Topsoil (in cubic yards)</t>
  </si>
  <si>
    <t>Total cost to fill boxes</t>
  </si>
  <si>
    <t>Delivery of building supplies</t>
  </si>
  <si>
    <t>Delivery of soil/compost</t>
  </si>
  <si>
    <t>Other</t>
  </si>
  <si>
    <t>Grand Total</t>
  </si>
  <si>
    <t>Complete the values in the shaded cells</t>
  </si>
  <si>
    <t>4) Miscellaneous costs</t>
  </si>
  <si>
    <t>3) Enter the cost for soil and amendments</t>
  </si>
  <si>
    <t>Cut in 18" pieces for braces</t>
  </si>
  <si>
    <t xml:space="preserve">Number of 4 foot by 8 foot boxes </t>
  </si>
  <si>
    <t>Single or double height boxes</t>
  </si>
  <si>
    <t>Notes</t>
  </si>
  <si>
    <t>Landscape fabric pins (100 pins/box)</t>
  </si>
  <si>
    <t>Landscape fabric (4'x300' roll)</t>
  </si>
  <si>
    <t>Cut in half</t>
  </si>
  <si>
    <t>One 300 foot roll of landscape fabric is enough for 15 garden boxes (single or double)</t>
  </si>
  <si>
    <t>Plan to use about 8 landscape fabric pins per garden box</t>
  </si>
  <si>
    <t>If fewer than 5 garden boxes or more than 50 garden boxes are being built, consider using different size boxes of screws and pins or rolls of landscape fabric</t>
  </si>
  <si>
    <t>3" Exterior deck screws (5 lb box)</t>
  </si>
  <si>
    <t xml:space="preserve">Plan on 16-20 deck screws for each single garden box and 36-40 screws for a double height box.  One 5 lb. box of deck screws = 350 screws.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</si>
</sst>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0" fillId="0" borderId="0" xfId="0" applyFill="1" applyBorder="1"/>
    <xf numFmtId="164" fontId="2" fillId="0" borderId="0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5" fillId="0" borderId="0" xfId="0" applyFont="1" applyProtection="1">
      <protection hidden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/>
    <xf numFmtId="0" fontId="0" fillId="0" borderId="2" xfId="0" applyBorder="1" applyAlignment="1">
      <alignment horizontal="left" indent="3"/>
    </xf>
    <xf numFmtId="0" fontId="0" fillId="0" borderId="3" xfId="0" applyBorder="1" applyAlignment="1">
      <alignment horizontal="left" indent="3"/>
    </xf>
    <xf numFmtId="0" fontId="0" fillId="0" borderId="2" xfId="0" applyBorder="1"/>
    <xf numFmtId="0" fontId="0" fillId="0" borderId="3" xfId="0" applyBorder="1"/>
    <xf numFmtId="164" fontId="0" fillId="2" borderId="2" xfId="0" applyNumberFormat="1" applyFill="1" applyBorder="1" applyProtection="1">
      <protection locked="0"/>
    </xf>
    <xf numFmtId="164" fontId="0" fillId="0" borderId="2" xfId="0" applyNumberFormat="1" applyBorder="1"/>
    <xf numFmtId="164" fontId="0" fillId="2" borderId="3" xfId="0" applyNumberFormat="1" applyFill="1" applyBorder="1" applyProtection="1">
      <protection locked="0"/>
    </xf>
    <xf numFmtId="164" fontId="0" fillId="0" borderId="3" xfId="0" applyNumberFormat="1" applyBorder="1"/>
    <xf numFmtId="0" fontId="0" fillId="0" borderId="4" xfId="0" applyBorder="1" applyAlignment="1">
      <alignment horizontal="left" indent="3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topLeftCell="A17" workbookViewId="0">
      <selection activeCell="C6" sqref="C6"/>
    </sheetView>
  </sheetViews>
  <sheetFormatPr defaultRowHeight="15" x14ac:dyDescent="0.25"/>
  <cols>
    <col min="1" max="1" width="4.42578125" customWidth="1"/>
    <col min="2" max="2" width="36.7109375" customWidth="1"/>
    <col min="3" max="3" width="11.7109375" customWidth="1"/>
    <col min="5" max="5" width="12.7109375" bestFit="1" customWidth="1"/>
  </cols>
  <sheetData>
    <row r="1" spans="2:6" ht="23.25" x14ac:dyDescent="0.35">
      <c r="B1" s="9" t="s">
        <v>0</v>
      </c>
    </row>
    <row r="2" spans="2:6" ht="17.25" customHeight="1" x14ac:dyDescent="0.25">
      <c r="B2" s="21" t="s">
        <v>19</v>
      </c>
    </row>
    <row r="4" spans="2:6" ht="18.75" x14ac:dyDescent="0.3">
      <c r="B4" s="10" t="s">
        <v>9</v>
      </c>
      <c r="C4" s="7"/>
      <c r="D4" s="7"/>
      <c r="E4" s="7"/>
      <c r="F4" s="8"/>
    </row>
    <row r="5" spans="2:6" x14ac:dyDescent="0.25">
      <c r="B5" s="4" t="s">
        <v>23</v>
      </c>
      <c r="C5" s="14">
        <v>10</v>
      </c>
    </row>
    <row r="6" spans="2:6" x14ac:dyDescent="0.25">
      <c r="B6" s="4" t="s">
        <v>24</v>
      </c>
      <c r="C6" s="14" t="s">
        <v>2</v>
      </c>
    </row>
    <row r="7" spans="2:6" x14ac:dyDescent="0.25">
      <c r="C7" s="16">
        <f>IF(C6="Single", 1, 2)</f>
        <v>2</v>
      </c>
      <c r="D7" s="16">
        <f>IF(C6="Single", 0, 0.2)</f>
        <v>0.2</v>
      </c>
    </row>
    <row r="8" spans="2:6" x14ac:dyDescent="0.25">
      <c r="C8" s="16">
        <f>IF(C6="Single", 0, 16)</f>
        <v>16</v>
      </c>
      <c r="D8" s="16">
        <f>IF(AND(C6="Single",C5&lt;6), 0.5, 1)</f>
        <v>1</v>
      </c>
    </row>
    <row r="9" spans="2:6" ht="18.75" x14ac:dyDescent="0.3">
      <c r="B9" s="11" t="s">
        <v>10</v>
      </c>
    </row>
    <row r="10" spans="2:6" ht="35.25" customHeight="1" x14ac:dyDescent="0.25">
      <c r="B10" s="2" t="s">
        <v>3</v>
      </c>
      <c r="C10" s="3" t="s">
        <v>7</v>
      </c>
      <c r="D10" s="3" t="s">
        <v>8</v>
      </c>
      <c r="E10" s="3" t="s">
        <v>4</v>
      </c>
    </row>
    <row r="11" spans="2:6" x14ac:dyDescent="0.25">
      <c r="B11" s="24" t="s">
        <v>5</v>
      </c>
      <c r="C11" s="18">
        <f>C12+C13+C14</f>
        <v>64</v>
      </c>
      <c r="D11" s="26">
        <v>10</v>
      </c>
      <c r="E11" s="27">
        <f>C11*D11</f>
        <v>640</v>
      </c>
    </row>
    <row r="12" spans="2:6" x14ac:dyDescent="0.25">
      <c r="B12" s="22" t="s">
        <v>6</v>
      </c>
      <c r="C12" s="18">
        <f>C5*C7*2</f>
        <v>40</v>
      </c>
      <c r="D12" s="24"/>
      <c r="E12" s="27"/>
    </row>
    <row r="13" spans="2:6" x14ac:dyDescent="0.25">
      <c r="B13" s="30" t="s">
        <v>28</v>
      </c>
      <c r="C13" s="31">
        <f>C5*C7</f>
        <v>20</v>
      </c>
      <c r="D13" s="32"/>
      <c r="E13" s="33"/>
    </row>
    <row r="14" spans="2:6" x14ac:dyDescent="0.25">
      <c r="B14" s="23" t="s">
        <v>22</v>
      </c>
      <c r="C14" s="19">
        <f>CEILING(C5*2*D7,1)</f>
        <v>4</v>
      </c>
      <c r="D14" s="25"/>
      <c r="E14" s="29"/>
    </row>
    <row r="15" spans="2:6" x14ac:dyDescent="0.25">
      <c r="B15" s="25" t="s">
        <v>32</v>
      </c>
      <c r="C15" s="19">
        <f>CEILING((((16+C8)*C5)/350),1)</f>
        <v>1</v>
      </c>
      <c r="D15" s="28">
        <v>30</v>
      </c>
      <c r="E15" s="29">
        <f t="shared" ref="E15:E17" si="0">C15*D15</f>
        <v>30</v>
      </c>
    </row>
    <row r="16" spans="2:6" x14ac:dyDescent="0.25">
      <c r="B16" s="4" t="s">
        <v>27</v>
      </c>
      <c r="C16" s="17">
        <f>CEILING(C5*20/300,1)</f>
        <v>1</v>
      </c>
      <c r="D16" s="15">
        <v>110</v>
      </c>
      <c r="E16" s="5">
        <f t="shared" si="0"/>
        <v>110</v>
      </c>
    </row>
    <row r="17" spans="2:5" x14ac:dyDescent="0.25">
      <c r="B17" s="4" t="s">
        <v>26</v>
      </c>
      <c r="C17" s="17">
        <f>CEILING(C5*8/100,1)</f>
        <v>1</v>
      </c>
      <c r="D17" s="15">
        <v>12</v>
      </c>
      <c r="E17" s="5">
        <f t="shared" si="0"/>
        <v>12</v>
      </c>
    </row>
    <row r="18" spans="2:5" x14ac:dyDescent="0.25">
      <c r="B18" s="12" t="s">
        <v>12</v>
      </c>
      <c r="C18" s="20"/>
      <c r="E18" s="6">
        <f>SUM(E11:E17)</f>
        <v>792</v>
      </c>
    </row>
    <row r="19" spans="2:5" x14ac:dyDescent="0.25">
      <c r="C19" s="20"/>
    </row>
    <row r="20" spans="2:5" ht="18.75" x14ac:dyDescent="0.3">
      <c r="B20" s="11" t="s">
        <v>21</v>
      </c>
      <c r="C20" s="20"/>
    </row>
    <row r="21" spans="2:5" x14ac:dyDescent="0.25">
      <c r="B21" s="4" t="s">
        <v>13</v>
      </c>
      <c r="C21" s="17">
        <f>CEILING(((C5*C7*32*3/4)/27)/2,0.5)</f>
        <v>9</v>
      </c>
      <c r="D21" s="15">
        <v>30</v>
      </c>
      <c r="E21" s="5">
        <f t="shared" ref="E21:E22" si="1">C21*D21</f>
        <v>270</v>
      </c>
    </row>
    <row r="22" spans="2:5" x14ac:dyDescent="0.25">
      <c r="B22" s="4" t="s">
        <v>11</v>
      </c>
      <c r="C22" s="17">
        <f>CEILING(((C5*C7*32*3/4)/27)/2,0.5)</f>
        <v>9</v>
      </c>
      <c r="D22" s="15">
        <v>25</v>
      </c>
      <c r="E22" s="5">
        <f t="shared" si="1"/>
        <v>225</v>
      </c>
    </row>
    <row r="23" spans="2:5" x14ac:dyDescent="0.25">
      <c r="B23" s="12" t="s">
        <v>14</v>
      </c>
      <c r="C23" s="20"/>
      <c r="E23" s="6">
        <f>SUM(E21:E22)</f>
        <v>495</v>
      </c>
    </row>
    <row r="24" spans="2:5" x14ac:dyDescent="0.25">
      <c r="C24" s="20"/>
    </row>
    <row r="25" spans="2:5" x14ac:dyDescent="0.25">
      <c r="C25" s="20"/>
    </row>
    <row r="26" spans="2:5" ht="18.75" x14ac:dyDescent="0.3">
      <c r="B26" s="11" t="s">
        <v>20</v>
      </c>
      <c r="C26" s="20"/>
    </row>
    <row r="27" spans="2:5" x14ac:dyDescent="0.25">
      <c r="B27" s="4" t="s">
        <v>15</v>
      </c>
      <c r="C27" s="17"/>
      <c r="D27" s="15">
        <v>50</v>
      </c>
      <c r="E27" s="5">
        <f>SUM(C27:D27)</f>
        <v>50</v>
      </c>
    </row>
    <row r="28" spans="2:5" x14ac:dyDescent="0.25">
      <c r="B28" s="4" t="s">
        <v>16</v>
      </c>
      <c r="C28" s="17"/>
      <c r="D28" s="15">
        <v>100</v>
      </c>
      <c r="E28" s="5">
        <f>SUM(C28:D28)</f>
        <v>100</v>
      </c>
    </row>
    <row r="29" spans="2:5" x14ac:dyDescent="0.25">
      <c r="B29" s="4" t="s">
        <v>17</v>
      </c>
      <c r="C29" s="17"/>
      <c r="D29" s="15">
        <v>0</v>
      </c>
      <c r="E29" s="5">
        <f>SUM(C29:D29)</f>
        <v>0</v>
      </c>
    </row>
    <row r="31" spans="2:5" ht="18.75" x14ac:dyDescent="0.3">
      <c r="B31" s="1" t="s">
        <v>18</v>
      </c>
      <c r="C31" s="1"/>
      <c r="D31" s="1"/>
      <c r="E31" s="13">
        <f>E18+E23+SUM(E25:E30)</f>
        <v>1437</v>
      </c>
    </row>
    <row r="33" spans="2:2" ht="15.75" x14ac:dyDescent="0.25">
      <c r="B33" s="34" t="s">
        <v>25</v>
      </c>
    </row>
    <row r="34" spans="2:2" x14ac:dyDescent="0.25">
      <c r="B34" t="s">
        <v>33</v>
      </c>
    </row>
    <row r="35" spans="2:2" x14ac:dyDescent="0.25">
      <c r="B35" t="s">
        <v>29</v>
      </c>
    </row>
    <row r="36" spans="2:2" x14ac:dyDescent="0.25">
      <c r="B36" t="s">
        <v>30</v>
      </c>
    </row>
    <row r="37" spans="2:2" x14ac:dyDescent="0.25">
      <c r="B37" t="s">
        <v>31</v>
      </c>
    </row>
  </sheetData>
  <sheetProtection password="CC5E" sheet="1" objects="1" scenarios="1" selectLockedCells="1"/>
  <dataValidations count="1">
    <dataValidation type="list" showInputMessage="1" showErrorMessage="1" error="Please select either single or double from list" sqref="C6">
      <formula1>ValidHeights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:A3"/>
    </sheetView>
  </sheetViews>
  <sheetFormatPr defaultRowHeight="15" x14ac:dyDescent="0.25"/>
  <sheetData>
    <row r="2" spans="1:1" x14ac:dyDescent="0.25">
      <c r="A2" t="s">
        <v>1</v>
      </c>
    </row>
    <row r="3" spans="1:1" x14ac:dyDescent="0.25">
      <c r="A3" t="s">
        <v>2</v>
      </c>
    </row>
  </sheetData>
  <sheetProtection password="CC5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Garden Cost Calculator</vt:lpstr>
      <vt:lpstr>Sheet2</vt:lpstr>
      <vt:lpstr>ValidHeight</vt:lpstr>
      <vt:lpstr>ValidHeights</vt:lpstr>
    </vt:vector>
  </TitlesOfParts>
  <Company>NYS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P. Forand</dc:creator>
  <cp:lastModifiedBy>Virginia Remington</cp:lastModifiedBy>
  <dcterms:created xsi:type="dcterms:W3CDTF">2015-02-25T16:16:26Z</dcterms:created>
  <dcterms:modified xsi:type="dcterms:W3CDTF">2015-03-17T13:30:12Z</dcterms:modified>
</cp:coreProperties>
</file>